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7795" windowHeight="10860" tabRatio="946" activeTab="2"/>
  </bookViews>
  <sheets>
    <sheet name="SPLOŠNE ZAHTEVE" sheetId="1" r:id="rId1"/>
    <sheet name="REKAPITULACIJA P1-P40" sheetId="2" r:id="rId2"/>
    <sheet name="PREDRAČUN_VOZIŠČE P1-P40" sheetId="3" r:id="rId3"/>
    <sheet name="PREDRAČUN_HODNIK P1-P40" sheetId="4" r:id="rId4"/>
    <sheet name="HORTIKULTURA" sheetId="5" r:id="rId5"/>
    <sheet name="CR" sheetId="6" r:id="rId6"/>
    <sheet name="TK" sheetId="7" r:id="rId7"/>
  </sheets>
  <definedNames>
    <definedName name="_xlfn.SINGLE" hidden="1">#NAME?</definedName>
    <definedName name="_xlnm.Print_Area" localSheetId="3">'PREDRAČUN_HODNIK P1-P40'!$A$1:$G$121</definedName>
    <definedName name="_xlnm.Print_Area" localSheetId="2">'PREDRAČUN_VOZIŠČE P1-P40'!$A$1:$G$427</definedName>
    <definedName name="_xlnm.Print_Area" localSheetId="1">'REKAPITULACIJA P1-P40'!$B$1:$E$31</definedName>
    <definedName name="_xlnm.Print_Titles" localSheetId="3">'PREDRAČUN_HODNIK P1-P40'!$23:$23</definedName>
    <definedName name="_xlnm.Print_Titles" localSheetId="2">'PREDRAČUN_VOZIŠČE P1-P40'!$24:$24</definedName>
  </definedNames>
  <calcPr fullCalcOnLoad="1"/>
</workbook>
</file>

<file path=xl/sharedStrings.xml><?xml version="1.0" encoding="utf-8"?>
<sst xmlns="http://schemas.openxmlformats.org/spreadsheetml/2006/main" count="1422" uniqueCount="774">
  <si>
    <t>5.0 GRADBENA IN OBRTNIŠKA DELA</t>
  </si>
  <si>
    <t>Delo</t>
  </si>
  <si>
    <t>Enota</t>
  </si>
  <si>
    <t>Cena za enoto</t>
  </si>
  <si>
    <t>Vrednost</t>
  </si>
  <si>
    <t>PREDDELA</t>
  </si>
  <si>
    <t>kos</t>
  </si>
  <si>
    <t>m2</t>
  </si>
  <si>
    <t>m1</t>
  </si>
  <si>
    <t>m3</t>
  </si>
  <si>
    <t>D</t>
  </si>
  <si>
    <t>SKUPAJ</t>
  </si>
  <si>
    <t>-</t>
  </si>
  <si>
    <t>1.0 PREDDELA</t>
  </si>
  <si>
    <t>Šifra</t>
  </si>
  <si>
    <t>št.</t>
  </si>
  <si>
    <t>VOZIŠČNE KONSTRUKCIJE</t>
  </si>
  <si>
    <t>Količina</t>
  </si>
  <si>
    <t>REKAPITULACIJA STROŠKOV CESTOGRADBENIH DEL</t>
  </si>
  <si>
    <t>3.0 VOZIŠČNE KONSTRUKCIJE</t>
  </si>
  <si>
    <t>1.0</t>
  </si>
  <si>
    <t>3.0</t>
  </si>
  <si>
    <t>OPREMA CESTE</t>
  </si>
  <si>
    <t>6.0</t>
  </si>
  <si>
    <t>7.0</t>
  </si>
  <si>
    <t>6.0 OPREMA CESTE</t>
  </si>
  <si>
    <t>2.0</t>
  </si>
  <si>
    <t>ZEMELJSKA DELA IN TEMELJENJE</t>
  </si>
  <si>
    <t>4.0</t>
  </si>
  <si>
    <t>ODVODNJAVANJE</t>
  </si>
  <si>
    <t>2.0 ZEMELJSKA DELA IN TEMELJENJE</t>
  </si>
  <si>
    <t>4.0 ODVODNJAVANJE</t>
  </si>
  <si>
    <t>Obnovitev in zavarovanje zakoličbe trase</t>
  </si>
  <si>
    <t>km</t>
  </si>
  <si>
    <t>11 121</t>
  </si>
  <si>
    <t>Postavitev in zavarovanje prečnih profilov</t>
  </si>
  <si>
    <t>podloga iz aluminijaste pločevine, znak z odsevno</t>
  </si>
  <si>
    <t>35 313</t>
  </si>
  <si>
    <t>naravnega kamna velikosti 10 cm/10 cm/10 cm</t>
  </si>
  <si>
    <t>Dobava in pritrditev prometnega znaka,</t>
  </si>
  <si>
    <t>61 452</t>
  </si>
  <si>
    <t>Dobava in pritrditev trikotnega prometnega znaka,</t>
  </si>
  <si>
    <t>Dobava in pritrditev okroglega prometnega znaka,</t>
  </si>
  <si>
    <t>61 642</t>
  </si>
  <si>
    <t>25 112</t>
  </si>
  <si>
    <t>63 232</t>
  </si>
  <si>
    <t>Dobava in postavitev ploščatega prometnega stebra,</t>
  </si>
  <si>
    <t>podloga iz aluminijaste pločevine, označba</t>
  </si>
  <si>
    <t>in vse vrste jaškov</t>
  </si>
  <si>
    <t>42 211</t>
  </si>
  <si>
    <t>63 112</t>
  </si>
  <si>
    <t>Dobava in postavitev smernika iz plastične zmesi</t>
  </si>
  <si>
    <t>z votlim prerezom, dolžine 1200 mm, z odsevnikom</t>
  </si>
  <si>
    <t>iz umetne snovi</t>
  </si>
  <si>
    <t>podloga iz aluminijaste pločevine, znak z odsevno folijo</t>
  </si>
  <si>
    <t>11 221</t>
  </si>
  <si>
    <t>11 131</t>
  </si>
  <si>
    <t>11 231</t>
  </si>
  <si>
    <t>12 323</t>
  </si>
  <si>
    <t>12 383</t>
  </si>
  <si>
    <t>21 112</t>
  </si>
  <si>
    <t>21 224</t>
  </si>
  <si>
    <t>21 114</t>
  </si>
  <si>
    <t>21 314</t>
  </si>
  <si>
    <t>21 324</t>
  </si>
  <si>
    <t>21 364</t>
  </si>
  <si>
    <t>21 762</t>
  </si>
  <si>
    <t>22 112</t>
  </si>
  <si>
    <t>Dobava in zasip kanalizacijskih cevi s peščenim</t>
  </si>
  <si>
    <t xml:space="preserve">materialom ter ročnim komprimiranjem v plasteh po </t>
  </si>
  <si>
    <t>Dobava in zasip kanalizacijskih cevi z drobljencem</t>
  </si>
  <si>
    <t xml:space="preserve">ter komprimiranjem v plasteh po 15 cm do višine </t>
  </si>
  <si>
    <t xml:space="preserve">Izdelava posteljice iz drobljenih kamnitih zrn </t>
  </si>
  <si>
    <t>25 136</t>
  </si>
  <si>
    <t>29 131</t>
  </si>
  <si>
    <t>Razprostiranje odvečne plodne zemljine - 1. kategorije</t>
  </si>
  <si>
    <t>29 133</t>
  </si>
  <si>
    <t>Razprostiranje odvečne vezljive zemljine - 3. kategorije</t>
  </si>
  <si>
    <t>29 141</t>
  </si>
  <si>
    <t>Ureditev deponije zemljine</t>
  </si>
  <si>
    <t>29 153</t>
  </si>
  <si>
    <t>Odlaganje odpadnega asfalta na komunalno deponijo</t>
  </si>
  <si>
    <t>t</t>
  </si>
  <si>
    <t xml:space="preserve">Dobava in vgraditev predfabriciranega dvignjenega </t>
  </si>
  <si>
    <t xml:space="preserve">Dobava in vgraditev predfabriciranega pogreznjenega </t>
  </si>
  <si>
    <t xml:space="preserve">Izdelava obrobe iz malih tlakovcev (kock) iz </t>
  </si>
  <si>
    <t>42 163</t>
  </si>
  <si>
    <t xml:space="preserve">Izdelava vzdolžne in prečne drenaže, globoke do </t>
  </si>
  <si>
    <t>1,0 m, na podložni plasti iz cementnega betona, s</t>
  </si>
  <si>
    <t>44 133</t>
  </si>
  <si>
    <t>prereza s premerom 50 cm, globokega 1,5 do 2,0 m</t>
  </si>
  <si>
    <t>44 854</t>
  </si>
  <si>
    <t>44 961</t>
  </si>
  <si>
    <t>Dobava in vgraditev pokrova z zaklepom iz duktilne</t>
  </si>
  <si>
    <t>(nodularne) litine z nosilnostjo 250 kN, krožnega</t>
  </si>
  <si>
    <t>prereza s premerom 500 mm</t>
  </si>
  <si>
    <t>61 122</t>
  </si>
  <si>
    <t>Izdelava temelja iz cementnega betona C 12/15,</t>
  </si>
  <si>
    <t>globine 80 cm, premera 30 cm</t>
  </si>
  <si>
    <t>61 210</t>
  </si>
  <si>
    <t xml:space="preserve">Dobava in vgraditev stebrička za prometni znak  </t>
  </si>
  <si>
    <t>iz vroče cinkane jeklene cevi s premerom 64 mm,</t>
  </si>
  <si>
    <t>ustrezne dolžine</t>
  </si>
  <si>
    <t>folijo 1. vrste, premera 600 mm</t>
  </si>
  <si>
    <t>61 724</t>
  </si>
  <si>
    <t>1.vrste,velikost od 0,41 do 0,70 m2</t>
  </si>
  <si>
    <t>Izdelava tankoslojne vzdolžne označbe na vozišču z</t>
  </si>
  <si>
    <t>z odsevno folijo 2. vrste</t>
  </si>
  <si>
    <t>79 311</t>
  </si>
  <si>
    <t>Projektantski nadzor</t>
  </si>
  <si>
    <t>ura</t>
  </si>
  <si>
    <t>79 514</t>
  </si>
  <si>
    <t>5.0</t>
  </si>
  <si>
    <t>(recikliranje odpadnega asfalta)</t>
  </si>
  <si>
    <t xml:space="preserve">Vrtanje betonske cevi ter izdelava poliesterskega </t>
  </si>
  <si>
    <t xml:space="preserve">Dobava in vgraditev geotekstilije za ločilno plast </t>
  </si>
  <si>
    <t>29 154</t>
  </si>
  <si>
    <t>komunalno deponijo</t>
  </si>
  <si>
    <t>Odlaganje odpadnega cementnega betona na</t>
  </si>
  <si>
    <t>p</t>
  </si>
  <si>
    <t>62 256</t>
  </si>
  <si>
    <t>SKUPAJ TUJE STORITVE</t>
  </si>
  <si>
    <t>TUJE STORITVE</t>
  </si>
  <si>
    <t>7.0 TUJE STORITVE</t>
  </si>
  <si>
    <t>Doplačilo za izdelavo prekinjenih vzdolžnih označb</t>
  </si>
  <si>
    <t xml:space="preserve">Doplačilo za izdelavo prekinjenih vzdolžnih označb na </t>
  </si>
  <si>
    <t>vozišču, širina črte 30 cm</t>
  </si>
  <si>
    <t>NAČRT</t>
  </si>
  <si>
    <t>CENA BREZ DDV</t>
  </si>
  <si>
    <t>GRADBENA IN OBRTNIŠKA DELA</t>
  </si>
  <si>
    <t>1/3 x</t>
  </si>
  <si>
    <t>Zasipavanje kanalskih rovov in jaškov z naravno</t>
  </si>
  <si>
    <t xml:space="preserve">pridobljeno vezljivo zemljino, komprimirano v plasteh </t>
  </si>
  <si>
    <t>po 30 cm - dobava in zasip z materialom iz drobljenih</t>
  </si>
  <si>
    <t>1/6 x</t>
  </si>
  <si>
    <t>folijo 2. vrste, dolžina stranice a = 900 mm</t>
  </si>
  <si>
    <t>61 652</t>
  </si>
  <si>
    <t>folijo 2. vrste, premera 600 mm</t>
  </si>
  <si>
    <t>S</t>
  </si>
  <si>
    <t xml:space="preserve">Prestavitev prometnih znakov in tabel </t>
  </si>
  <si>
    <t>Doplačilo za ročno izdelavo tankoslojne označbe</t>
  </si>
  <si>
    <t xml:space="preserve">enokomponentno belo barvo, vključno 250 g/m2 </t>
  </si>
  <si>
    <t>vozišču z enokomponentno belo barvo, vključno</t>
  </si>
  <si>
    <t>250 g/m2 posipa z drobci/kroglicami stekla, strojno,</t>
  </si>
  <si>
    <t xml:space="preserve">Obnova in zavarovanje zakoličbe trase komunalnih </t>
  </si>
  <si>
    <t xml:space="preserve">Postavitev in zavarovanje prečnega profila za </t>
  </si>
  <si>
    <t>12 141</t>
  </si>
  <si>
    <t xml:space="preserve">Odstranitev grmovja in dreves z debli premera do 10 </t>
  </si>
  <si>
    <t>cm ter vej na gosto porasli površini - ročno</t>
  </si>
  <si>
    <t xml:space="preserve">Porušitev in odstranitev asfaltne plasti v debelini nad </t>
  </si>
  <si>
    <t>Rezanje asfaltne plasti s talno diamantno žago,</t>
  </si>
  <si>
    <t>debele 11 do 15 cm</t>
  </si>
  <si>
    <t>Rušenje vseh vrst zidov, propustov, glave propustov</t>
  </si>
  <si>
    <t xml:space="preserve"> - </t>
  </si>
  <si>
    <t xml:space="preserve">Izdelava nevezane nosilne plasti enakomerno </t>
  </si>
  <si>
    <t xml:space="preserve">Izdelava nosilne plasti bituminizirane zmesi AC 22 </t>
  </si>
  <si>
    <t xml:space="preserve">Izdelava obrabne in zaporne plasti bituminizirane </t>
  </si>
  <si>
    <t>32 256</t>
  </si>
  <si>
    <t xml:space="preserve">Pobrizg z stabilno bitumensko emulzijo 0,31 do </t>
  </si>
  <si>
    <t>0,50 kg/m2</t>
  </si>
  <si>
    <t>Zatesnitev dilatacijske rege asfaltov z bitumenskim</t>
  </si>
  <si>
    <t>zaključnim trakom za rege</t>
  </si>
  <si>
    <t>36 134</t>
  </si>
  <si>
    <t>Izdelava bankine iz drobljenca, široke nad 1,00 m</t>
  </si>
  <si>
    <t xml:space="preserve">Izdelava obrabne plasti iz malih tlakovcev (kock) iz </t>
  </si>
  <si>
    <t>34 913</t>
  </si>
  <si>
    <t>Izdelava podložne plasti za tlakovano obrabno plast</t>
  </si>
  <si>
    <t>35 214</t>
  </si>
  <si>
    <t>robnika iz cementnega betona s prerezom 15/25 cm</t>
  </si>
  <si>
    <t xml:space="preserve">Izdelava jaška iz cementnega betona, krožnega </t>
  </si>
  <si>
    <t xml:space="preserve">Izkop vezljive zemljine/zrnate kamnine – 3. kategorije  </t>
  </si>
  <si>
    <t xml:space="preserve">za temelje, kanalske rove, prepuste, jaške in drenaže, </t>
  </si>
  <si>
    <t>širine do 1,0 m in globine do 1,0 m – strojno, planiranje</t>
  </si>
  <si>
    <t>dna ročno</t>
  </si>
  <si>
    <t xml:space="preserve">Izkop vezljive zemljine/zrnate kamnine – 3. kategorije </t>
  </si>
  <si>
    <t xml:space="preserve">širine 1,1 do 2,0 m in globine 1,1 do 2,0 m – strojno, </t>
  </si>
  <si>
    <t>planiranje dna ročno</t>
  </si>
  <si>
    <t>43 192</t>
  </si>
  <si>
    <t>Izdelava kanalizacije iz cevi iz polietilena, vključno s</t>
  </si>
  <si>
    <t>25 111</t>
  </si>
  <si>
    <t xml:space="preserve">Humuziranje brežine brez valjanja, v debelini do </t>
  </si>
  <si>
    <t>15 cm - ročno</t>
  </si>
  <si>
    <t>Humuziranje brežin brez valjanja, v debelini do</t>
  </si>
  <si>
    <t>15 cm - strojno</t>
  </si>
  <si>
    <t>24 474</t>
  </si>
  <si>
    <t>v debelini 30 cm</t>
  </si>
  <si>
    <t xml:space="preserve">posipa z drobci / kroglicami stekla, strojno, debelina </t>
  </si>
  <si>
    <t>Izdelava debeloslojne prečne in ostalih označb na</t>
  </si>
  <si>
    <t xml:space="preserve">vozišču z večkomponentno hladno plastiko z </t>
  </si>
  <si>
    <t xml:space="preserve">vmešanimi drobci / kroglicami stekla, vključno 200 </t>
  </si>
  <si>
    <t xml:space="preserve">g/m2 dodatnega posipa z drobci stekla, ročno, </t>
  </si>
  <si>
    <t xml:space="preserve">debelina plasti 3 mm, širina črte 50 cm </t>
  </si>
  <si>
    <t xml:space="preserve">Doplačilo za ročno izdelavo debeloslojne označbe na </t>
  </si>
  <si>
    <t>vozišču, širina črte 50 cm</t>
  </si>
  <si>
    <t>62 257</t>
  </si>
  <si>
    <t xml:space="preserve">Izdelava debeloslojne vzdolžne označbe na vozišču z </t>
  </si>
  <si>
    <t xml:space="preserve">večkomponentno hladno plastiko z vmešanimi drobci/ </t>
  </si>
  <si>
    <t xml:space="preserve">kroglicami stekla, vključno 200 g/m2 dodatnega </t>
  </si>
  <si>
    <t xml:space="preserve">posipa z drobci stekla, strojno, debelina plasti 3 mm, </t>
  </si>
  <si>
    <t>62 416</t>
  </si>
  <si>
    <t xml:space="preserve">širina črte 30 cm </t>
  </si>
  <si>
    <t>44 962</t>
  </si>
  <si>
    <t>prereza s premerom 600 mm</t>
  </si>
  <si>
    <t>Izdelava vzdolžne in prečne drenaže, globoke do 1,0 m</t>
  </si>
  <si>
    <t>iz duktilne (nodularne) litine z nosilnostjo 400 kN,</t>
  </si>
  <si>
    <t>s prerezom 400/400 mm</t>
  </si>
  <si>
    <t>"slepega" priključka z gumijastim tesnilom ustreznega</t>
  </si>
  <si>
    <t>Površinski izkop plodne zemljine-1. kategorije-strojno</t>
  </si>
  <si>
    <t>z odrivom do 50 m</t>
  </si>
  <si>
    <t>širine do 1,0 m in globine 1,1 do 2,0 m – strojno,</t>
  </si>
  <si>
    <t>Izkop vezljive zemljine/zrnate kamnine – 3. kategorije</t>
  </si>
  <si>
    <t>za tlake in obloge</t>
  </si>
  <si>
    <t>drenaže</t>
  </si>
  <si>
    <t>Ureditev planuma temeljnih tal vezljive zemljine</t>
  </si>
  <si>
    <t xml:space="preserve">15 cm do višine 30 cm nad temenom cevi - premer zrn </t>
  </si>
  <si>
    <t>0-32 mm</t>
  </si>
  <si>
    <t>60 cm nad temenom cevi - premer zrn do 32 mm</t>
  </si>
  <si>
    <t>kamnitih zrn premera do 100 mm</t>
  </si>
  <si>
    <t>Humuziranje zelenic brez valjanja v debelini nad 15 cm</t>
  </si>
  <si>
    <t>- ročno</t>
  </si>
  <si>
    <t>25 137</t>
  </si>
  <si>
    <t>- strojno</t>
  </si>
  <si>
    <t>Rezkanje (in odvoz) asfaltne asfaltne krovne plasti v</t>
  </si>
  <si>
    <t>vodov - meteorna kanalizacija</t>
  </si>
  <si>
    <r>
      <t xml:space="preserve">z nakladanjem </t>
    </r>
    <r>
      <rPr>
        <sz val="8"/>
        <rFont val="Arial"/>
        <family val="2"/>
      </rPr>
      <t>in odvozom v deponijo</t>
    </r>
  </si>
  <si>
    <r>
      <t xml:space="preserve">strojno z nakladanjem </t>
    </r>
    <r>
      <rPr>
        <sz val="8"/>
        <rFont val="Arial"/>
        <family val="2"/>
      </rPr>
      <t>in odvozom v deponijo</t>
    </r>
  </si>
  <si>
    <t>/zrnate kamenine –  3. kategorije</t>
  </si>
  <si>
    <r>
      <t xml:space="preserve">Dobava in vgraditev </t>
    </r>
    <r>
      <rPr>
        <sz val="8"/>
        <rFont val="Arial"/>
        <family val="2"/>
      </rPr>
      <t>konkavne</t>
    </r>
    <r>
      <rPr>
        <sz val="8"/>
        <rFont val="Arial"/>
        <family val="2"/>
      </rPr>
      <t xml:space="preserve"> rešetke</t>
    </r>
    <r>
      <rPr>
        <sz val="8"/>
        <rFont val="Arial"/>
        <family val="2"/>
      </rPr>
      <t xml:space="preserve"> z zaklepom </t>
    </r>
  </si>
  <si>
    <t>PROJEKTANT</t>
  </si>
  <si>
    <t>SKUPNA REKAPITULACIJA PO PROJEKTANTSKIH PREDRAČUNIH</t>
  </si>
  <si>
    <t>NAČRT CESTNE RAZSVETLJAVE</t>
  </si>
  <si>
    <t>35 235</t>
  </si>
  <si>
    <t>Dobava in vgraditev predfabriciranega ležečega (plosko</t>
  </si>
  <si>
    <t xml:space="preserve">dolžine 50 cm. Robniki so med seboj povezani z </t>
  </si>
  <si>
    <t>23 314</t>
  </si>
  <si>
    <t>(po načrtu), natezna trdnost nad 16 do 18 kN/m2</t>
  </si>
  <si>
    <t xml:space="preserve">(minimalna vrednost 16 kN/m, geotekstil mora ustrezati </t>
  </si>
  <si>
    <t xml:space="preserve">zahtevam Posebnih tehničnih pogojev (PTP), </t>
  </si>
  <si>
    <t>dopolnilna knjiga V)</t>
  </si>
  <si>
    <t>12 152</t>
  </si>
  <si>
    <t>Posek in odstranitev dreves z deblom od 31 do 50 cm</t>
  </si>
  <si>
    <t>premera ter odstranitev vej</t>
  </si>
  <si>
    <t>na deponijo na razdaljo nad 1000 m</t>
  </si>
  <si>
    <t>12 166</t>
  </si>
  <si>
    <t>Odstranitev panjev premera 31 do 50 cm z odvozom</t>
  </si>
  <si>
    <t>Rušenje vseh vrst robnikov</t>
  </si>
  <si>
    <t>Ureditev in zavarovanje gradbišča za čas izvajanja</t>
  </si>
  <si>
    <t>Prilagoditev pokrovov obstoječih jaškov na novo višino</t>
  </si>
  <si>
    <t>32 273</t>
  </si>
  <si>
    <t>zmesi AC 11 surf B 50/70 A3 v debelini 4 cm</t>
  </si>
  <si>
    <t xml:space="preserve">položenega) robnika iz granita, prereza 20/35 cm, </t>
  </si>
  <si>
    <t>36 131</t>
  </si>
  <si>
    <t>Izdelava bankine iz drobljenca, široke do 0,50 m</t>
  </si>
  <si>
    <t>42 164</t>
  </si>
  <si>
    <t>trdimi plastičnimi cevmi premera 20 cm - cev DK 200</t>
  </si>
  <si>
    <t xml:space="preserve">podložno plastjo iz cementnega betona, premera </t>
  </si>
  <si>
    <t>20 cm, v globini do 1,0 m - cev DN 200, SN 8</t>
  </si>
  <si>
    <t>trdimi plastičnimi cevmi premera 15 cm - cev DK 150</t>
  </si>
  <si>
    <t>24 212</t>
  </si>
  <si>
    <t>29 156</t>
  </si>
  <si>
    <t>Odlaganje mešanih gradbenih odpadkov z do 50 m.-%</t>
  </si>
  <si>
    <t>nemineralnih primesi</t>
  </si>
  <si>
    <t>rekonstrukcijskih del</t>
  </si>
  <si>
    <t>prehodi + črte v rondoju</t>
  </si>
  <si>
    <t>vozišču, širina črte 20 cm</t>
  </si>
  <si>
    <t>62 121</t>
  </si>
  <si>
    <t xml:space="preserve">posipa z drobci/kroglicami stekla, strojno, debelina </t>
  </si>
  <si>
    <t>62 231</t>
  </si>
  <si>
    <t>plasti suhe snovi 250 μm, širina črte 10 cm</t>
  </si>
  <si>
    <t>79 351</t>
  </si>
  <si>
    <t>Geomehanski nadzor</t>
  </si>
  <si>
    <t>Čiščeneje utrjene/odrezkane površine podlage pred</t>
  </si>
  <si>
    <t>pobrizgom z bitumenskim vezivom</t>
  </si>
  <si>
    <r>
      <t>Zasip z vezljivo zemljino</t>
    </r>
    <r>
      <rPr>
        <sz val="8"/>
        <rFont val="Arial"/>
        <family val="2"/>
      </rPr>
      <t>/zrnato kamnino - 3. kategorije,</t>
    </r>
  </si>
  <si>
    <t>strojno, material iz trase</t>
  </si>
  <si>
    <t xml:space="preserve">Demontaža prometnih znakov, ter prometnih in </t>
  </si>
  <si>
    <t>reklamnih tabel</t>
  </si>
  <si>
    <t>12 231</t>
  </si>
  <si>
    <t>Demontaža jeklene varnostne ograje</t>
  </si>
  <si>
    <t>Prestavitev koša za odpadke</t>
  </si>
  <si>
    <t xml:space="preserve">Prestavitev gospodarskega objekta (gradbiščni </t>
  </si>
  <si>
    <t>zabojnik)</t>
  </si>
  <si>
    <t>10 cm (d=12 cm)</t>
  </si>
  <si>
    <t>12 381</t>
  </si>
  <si>
    <t>debele 5 cm</t>
  </si>
  <si>
    <t xml:space="preserve">Obbetoniranje cevi za kanalizacijo s cementnim </t>
  </si>
  <si>
    <t>betonom C 12/15, po detajlu iz načrta, premera 20 cm</t>
  </si>
  <si>
    <r>
      <t xml:space="preserve">komunalne vode - meteorna </t>
    </r>
    <r>
      <rPr>
        <sz val="8"/>
        <rFont val="Arial"/>
        <family val="2"/>
      </rPr>
      <t>kanalizacija</t>
    </r>
  </si>
  <si>
    <t>21 231</t>
  </si>
  <si>
    <r>
      <t>Široki izkopi vezljive zemljine</t>
    </r>
    <r>
      <rPr>
        <sz val="8"/>
        <rFont val="Arial"/>
        <family val="2"/>
      </rPr>
      <t xml:space="preserve"> </t>
    </r>
    <r>
      <rPr>
        <sz val="8"/>
        <rFont val="Arial"/>
        <family val="2"/>
      </rPr>
      <t>- 3. kategorije</t>
    </r>
  </si>
  <si>
    <t>Široki izkop zrnate kamnine - 3. kategorije</t>
  </si>
  <si>
    <t>strojno z nakladanjem in odrivom</t>
  </si>
  <si>
    <t>zmesi AC 8 surf, vezivo B 50/70, razred bituminizirane</t>
  </si>
  <si>
    <t>31 555</t>
  </si>
  <si>
    <t>base B 50/70 A3 v debelini 9 cm</t>
  </si>
  <si>
    <t>v debelini 35 cm</t>
  </si>
  <si>
    <t>hodnik</t>
  </si>
  <si>
    <t>vozišče</t>
  </si>
  <si>
    <t>31 132</t>
  </si>
  <si>
    <t xml:space="preserve">zrnatega drobljenca iz kamnine v debelini 21 do </t>
  </si>
  <si>
    <t>debelini od 4 do 12 cm</t>
  </si>
  <si>
    <t>50 cm (50 % ročno, 50 % strojno) - zelenica v rondoju</t>
  </si>
  <si>
    <t>34 152</t>
  </si>
  <si>
    <t xml:space="preserve">silikatne kamnine velikosti 10 cm/10 cm/10 cm, stiki </t>
  </si>
  <si>
    <t>zaliti s cementno malto (otoki)</t>
  </si>
  <si>
    <t>Izdelava obrabne plasti iz velikih tlakovcev iz</t>
  </si>
  <si>
    <t xml:space="preserve">mikroarmiranega cementnega betona C 35/45 </t>
  </si>
  <si>
    <t>debeline 25 cm, po priloženem detajlu (rondo)</t>
  </si>
  <si>
    <t>mozniki (rondo)</t>
  </si>
  <si>
    <t>Dobava in vgraditev palične konstrukcije za prometno</t>
  </si>
  <si>
    <t>tablo iz vroče cinkane jeklene cevi s premerom 64 mm,</t>
  </si>
  <si>
    <t xml:space="preserve">ustrezne dolžine, vključno z izdelavo temelja in vsem </t>
  </si>
  <si>
    <t>pritrdilnim materialom</t>
  </si>
  <si>
    <t>61 728</t>
  </si>
  <si>
    <t>61 641</t>
  </si>
  <si>
    <t>folijo 1. vrste, premera 400 mm</t>
  </si>
  <si>
    <t>kolesarji</t>
  </si>
  <si>
    <t>61 725</t>
  </si>
  <si>
    <t>1.vrste, velikost od 0,71 do 1,00 m2</t>
  </si>
  <si>
    <t>Rezkanje obstoječe talne signalizacije</t>
  </si>
  <si>
    <t>62 413</t>
  </si>
  <si>
    <t xml:space="preserve">širina črte 15 cm </t>
  </si>
  <si>
    <t>vozišču, širina črte 15 cm</t>
  </si>
  <si>
    <t>62 411</t>
  </si>
  <si>
    <t xml:space="preserve">širina črte 10 cm </t>
  </si>
  <si>
    <t>62 251</t>
  </si>
  <si>
    <t>62 253</t>
  </si>
  <si>
    <t xml:space="preserve">širina črte 20 cm (črta rdeče barve) </t>
  </si>
  <si>
    <t>62 167</t>
  </si>
  <si>
    <t>označbe nad 1,1 do 1,5 m2</t>
  </si>
  <si>
    <t>62 168</t>
  </si>
  <si>
    <t>označbe nad 1,5 m2</t>
  </si>
  <si>
    <t>62 243</t>
  </si>
  <si>
    <t>62 244</t>
  </si>
  <si>
    <t>62 123</t>
  </si>
  <si>
    <t xml:space="preserve">Izdelava tankoslojne vzdolžne označbe na vozišču z </t>
  </si>
  <si>
    <t>62 124</t>
  </si>
  <si>
    <t>62 234</t>
  </si>
  <si>
    <t xml:space="preserve">Izdelava debeloslojne prečne in ostalih označb na </t>
  </si>
  <si>
    <t xml:space="preserve">debelina plasti 3 mm, posamezna površina označbe </t>
  </si>
  <si>
    <t>nad 1,5 m2</t>
  </si>
  <si>
    <t xml:space="preserve">Izdelava tankoslojne prečne in ostalih označb na </t>
  </si>
  <si>
    <t>vozišču z dvokomponentno rdečo in belo barvo, vključno</t>
  </si>
  <si>
    <t>250 g/m2 posipa z drobci/kroglicami stekla, ročno,</t>
  </si>
  <si>
    <t>označbe nad 1,5 m2 - kolesarska steza</t>
  </si>
  <si>
    <t>zapolnjeni s cementno malto, na podložni plasti betona</t>
  </si>
  <si>
    <t>C25/30 debeline 20 cm</t>
  </si>
  <si>
    <t>43 195</t>
  </si>
  <si>
    <t>podložno plastjo iz cementnega betona, premera</t>
  </si>
  <si>
    <t>40 cm, v globini do 1,0 m - cev DN 400, SN 8</t>
  </si>
  <si>
    <t>43 282</t>
  </si>
  <si>
    <t>43 285</t>
  </si>
  <si>
    <t>betonom C 12/15, po detajlu iz načrta, premera 40 cm</t>
  </si>
  <si>
    <t>Izdelava vtokov v jašek - vtok pod robnikom, cev DN 100</t>
  </si>
  <si>
    <t>44 173</t>
  </si>
  <si>
    <t>prereza s premerom 100 cm, globokega 1,5 do 2 m</t>
  </si>
  <si>
    <t>45 114</t>
  </si>
  <si>
    <t>Izdelava prepusta krožnega prereza iz cevi iz</t>
  </si>
  <si>
    <t>ojačanega cementnega betona s premerom 60 cm</t>
  </si>
  <si>
    <t xml:space="preserve">Izdelava obloge (obbetoniranje) prepusta krožnega </t>
  </si>
  <si>
    <t>betonom C 12/15</t>
  </si>
  <si>
    <t>45 213</t>
  </si>
  <si>
    <t>Izdelava poševne vtočne ali iztočne glave prepusta</t>
  </si>
  <si>
    <t>krožnega prereza iz cementnega betona s</t>
  </si>
  <si>
    <t>premerom 60 cm</t>
  </si>
  <si>
    <t xml:space="preserve">Dobava in vgradnja prefabriciranega AB kvadratnega </t>
  </si>
  <si>
    <t xml:space="preserve">prepusta prereza 2,40 x 2,40 m (odprtina 2,0 x 2,0 m), </t>
  </si>
  <si>
    <t xml:space="preserve">sestavljenega iz segmentov dolžine 1 m, prekrit z </t>
  </si>
  <si>
    <t>geosintetikom</t>
  </si>
  <si>
    <t>Izvedba podložnega betona C12/15 v debelini 15 cm</t>
  </si>
  <si>
    <t>Izdelava kamnite obloge brežine jarka in čelnih ploskev</t>
  </si>
  <si>
    <t xml:space="preserve">prepustov iz lomljenca premera 20-30 cm, stiki </t>
  </si>
  <si>
    <t>35 275</t>
  </si>
  <si>
    <t>Dobava in vgraditev dvignjenega vtočnega robnika</t>
  </si>
  <si>
    <t>s prerezom 15/25 cm iz cementnega betona</t>
  </si>
  <si>
    <t>pz</t>
  </si>
  <si>
    <t>kanalizacija, jaški</t>
  </si>
  <si>
    <t>58 211</t>
  </si>
  <si>
    <t xml:space="preserve">Dobava in vgraditev ograje za pešce iz jeklenih cevnih </t>
  </si>
  <si>
    <t>profilov z vertikalnimi polnili, visoke 110 cm</t>
  </si>
  <si>
    <t>64 281</t>
  </si>
  <si>
    <t>Dobava in vgraditev vkopane zaključnice, dolžine 4 m</t>
  </si>
  <si>
    <r>
      <t xml:space="preserve">naravnega kamna velikosti </t>
    </r>
    <r>
      <rPr>
        <sz val="8"/>
        <rFont val="Arial"/>
        <family val="2"/>
      </rPr>
      <t>20 cm/20 cm/20 cm</t>
    </r>
    <r>
      <rPr>
        <sz val="8"/>
        <rFont val="Arial"/>
        <family val="2"/>
      </rPr>
      <t>, stiki</t>
    </r>
  </si>
  <si>
    <r>
      <t xml:space="preserve">zaliti s cementno malto, </t>
    </r>
    <r>
      <rPr>
        <sz val="8"/>
        <rFont val="Arial"/>
        <family val="2"/>
      </rPr>
      <t>na podložni plasti iz</t>
    </r>
  </si>
  <si>
    <r>
      <t>iz cementnega betona,</t>
    </r>
    <r>
      <rPr>
        <sz val="8"/>
        <rFont val="Arial"/>
        <family val="2"/>
      </rPr>
      <t xml:space="preserve"> debeline 15 cm, C16/20</t>
    </r>
  </si>
  <si>
    <t>plasti suhe snovi 250 μm, širina črte 15 cm</t>
  </si>
  <si>
    <t>plasti suhe snovi 250 µm, širina črte 20 cm</t>
  </si>
  <si>
    <t>Izdelava tankoslojne prečne in ostalih označb na</t>
  </si>
  <si>
    <t xml:space="preserve">debelina plasti suhe snovi 250 µm, površina </t>
  </si>
  <si>
    <t>na vozišču, širina črte 10 cm</t>
  </si>
  <si>
    <t>na vozišču, širina črte 20 cm</t>
  </si>
  <si>
    <t xml:space="preserve">Doplačilo za ročno izdelavo ostalih označb na </t>
  </si>
  <si>
    <t>vozišču, posamezna površina 1,1 do 1,5 m2</t>
  </si>
  <si>
    <t>vozišču, posamezna površina označbe nad 1,5 m2</t>
  </si>
  <si>
    <t>Doplačilo za izdelavo prekinjenih vzdolžnih označb na</t>
  </si>
  <si>
    <r>
      <t xml:space="preserve">vozišču, širina črte </t>
    </r>
    <r>
      <rPr>
        <sz val="8"/>
        <rFont val="Arial"/>
        <family val="2"/>
      </rPr>
      <t>30 cm</t>
    </r>
  </si>
  <si>
    <r>
      <t xml:space="preserve">vozišču, širina črte </t>
    </r>
    <r>
      <rPr>
        <sz val="8"/>
        <rFont val="Arial"/>
        <family val="2"/>
      </rPr>
      <t>50 cm</t>
    </r>
  </si>
  <si>
    <t xml:space="preserve">ODSEK 1 in del ODSEKA 2A  
</t>
  </si>
  <si>
    <t>NAČRT KRAJINSKE ARHITEKTURE</t>
  </si>
  <si>
    <t>RC Logatec-Žiri in RC Žiri-Škofja Loka)</t>
  </si>
  <si>
    <t>OBVOZNICA ŽIRI (povezava med</t>
  </si>
  <si>
    <t>NAČRT TELEKOMUNIKACIJ - TK VODI IN KKS OMREŽJE</t>
  </si>
  <si>
    <t>79 321</t>
  </si>
  <si>
    <t xml:space="preserve">Arheološki nadzor (predhodne arheološke raziskave </t>
  </si>
  <si>
    <t>v obliki arheološke raziskave ob gradnji)</t>
  </si>
  <si>
    <t>Petrič d.o.o., tip Cidneo N2 W4, h = 0,70 m, stebri na 4m - cestna</t>
  </si>
  <si>
    <t xml:space="preserve">vključno vse elemente, za nivo zadrževanja N2 in za </t>
  </si>
  <si>
    <t>P3-P41</t>
  </si>
  <si>
    <t>Izdelava koritnice iz bitumenskega betona, debeline</t>
  </si>
  <si>
    <t>široke 35 cm</t>
  </si>
  <si>
    <t>9 cm, ob že zgrajenem robniku, na obstoječo podlago,</t>
  </si>
  <si>
    <r>
      <t>4</t>
    </r>
    <r>
      <rPr>
        <sz val="8"/>
        <rFont val="Arial"/>
        <family val="2"/>
      </rPr>
      <t xml:space="preserve"> cm in bituminiziranega drobljenca povprečne debeline</t>
    </r>
  </si>
  <si>
    <t>320 m3</t>
  </si>
  <si>
    <t>3 m3</t>
  </si>
  <si>
    <t>24 112</t>
  </si>
  <si>
    <t>Vgraditev nasipa iz vezljive zemljine/zrnate kamenine</t>
  </si>
  <si>
    <t xml:space="preserve"> - 3. kategorije - material iz trase</t>
  </si>
  <si>
    <t xml:space="preserve"> - 3. kategorije - material iz stranskega odvzema</t>
  </si>
  <si>
    <r>
      <t xml:space="preserve">Dobava in vgraditev </t>
    </r>
    <r>
      <rPr>
        <b/>
        <sz val="8"/>
        <rFont val="Arial"/>
        <family val="2"/>
      </rPr>
      <t>lesene varnostne ograje</t>
    </r>
    <r>
      <rPr>
        <sz val="8"/>
        <rFont val="Arial"/>
        <family val="2"/>
      </rPr>
      <t xml:space="preserve">, </t>
    </r>
  </si>
  <si>
    <t>5 m3</t>
  </si>
  <si>
    <t xml:space="preserve">odstranitev JVO v P1 zaradi rondoja  </t>
  </si>
  <si>
    <t>20 m3</t>
  </si>
  <si>
    <t>1 m3</t>
  </si>
  <si>
    <t>60% vrednosti celote +10%</t>
  </si>
  <si>
    <t>83 m3</t>
  </si>
  <si>
    <t>folijo 1. vrste, velikost nad 4,00 m2 (4 kos)</t>
  </si>
  <si>
    <t>827 m3</t>
  </si>
  <si>
    <t>PZ</t>
  </si>
  <si>
    <t>3422m3 + 460 m3(prepusti)</t>
  </si>
  <si>
    <t>102 m3</t>
  </si>
  <si>
    <t xml:space="preserve">prereza iz cevi  s premerom 60 cm s cementnim </t>
  </si>
  <si>
    <t>VOZIŠČE (vključno z meteorno in fekalno kanalizacijo</t>
  </si>
  <si>
    <t>ter vodovodom)</t>
  </si>
  <si>
    <t>HODNIK</t>
  </si>
  <si>
    <t xml:space="preserve">posipa z drobci stekla, ročno, debelina plasti 3 mm, </t>
  </si>
  <si>
    <t>glave poprav, zbriš nule, rekapitulacijo razdel, popise nared</t>
  </si>
  <si>
    <t>od km 0,000 do km 0,780</t>
  </si>
  <si>
    <t>celota</t>
  </si>
  <si>
    <t>%</t>
  </si>
  <si>
    <t>Preusmeritev in delna / popolna zapora prometa,</t>
  </si>
  <si>
    <t>za čas izvajanja gradbenih del. Postavka vključuje</t>
  </si>
  <si>
    <t>postavitev, vzdrževanje in odstranitev zapore.</t>
  </si>
  <si>
    <t>60 dni x 135€</t>
  </si>
  <si>
    <t xml:space="preserve">Obračun se izvede po dejanskih dokazljivih stroških </t>
  </si>
  <si>
    <t>na podlagi računa, ki ga izstavi izvajalec zapore.</t>
  </si>
  <si>
    <t xml:space="preserve">Projektantski nadzor. </t>
  </si>
  <si>
    <t xml:space="preserve">Vrednost postavke je fiksno določena in jo ponudnik </t>
  </si>
  <si>
    <t>ne more/ne sme spreminjati. Obračun projektantskega</t>
  </si>
  <si>
    <t>nadzora se izvede po dokazljivih dejanskih stroških na</t>
  </si>
  <si>
    <t>Izdelava projekta izvedenih del (PID).</t>
  </si>
  <si>
    <t>ne more/ne sme spreminjati. Obračun arheološkega</t>
  </si>
  <si>
    <t>podlagi računa izvajalca nadzora.</t>
  </si>
  <si>
    <t>ne more/ne sme spreminjati. Obračun geomehanskega</t>
  </si>
  <si>
    <t>ne more/ne sme spreminjati. Obračun PID projekta</t>
  </si>
  <si>
    <t>se izvede po dokazljivih dejanskih stroških na</t>
  </si>
  <si>
    <t>podlagi računa naročnika.</t>
  </si>
  <si>
    <t>30 cm (d=30 cm)</t>
  </si>
  <si>
    <t>zmesi A5, v debelini 5 cm (hodnik)</t>
  </si>
  <si>
    <t>delovno širino W5</t>
  </si>
  <si>
    <t>64 525</t>
  </si>
  <si>
    <t xml:space="preserve">tip N2, W5 - lesena varnostna ograja </t>
  </si>
  <si>
    <t>PGD / PZI</t>
  </si>
  <si>
    <t>od km 0,000 do km 0,780 (P1-P40 (2.faza))</t>
  </si>
  <si>
    <t>SKUPAJ:</t>
  </si>
  <si>
    <t>2.4.2   PROJEKTANTSKI POPIS S PREDIZMERAMI IN STROŠKOVNO OCENO</t>
  </si>
  <si>
    <t>Splošno</t>
  </si>
  <si>
    <t>V popisu in predizmerah so zajeta dela in material, ki je potreben za izvedbo saditve drevja in grmovnic in trajnic.</t>
  </si>
  <si>
    <t>Humuziranje se šteje kot zadnjo fazo gradbene obdelave objekta, zato postavka ni vključena v predmetni popis.</t>
  </si>
  <si>
    <t>Pri računanju količin potrebne plodne prsti za saditev drevesnih sadik je upoštevana že nasuta plast, razstrta ob gradbeno zaključenih zemeljskih delih.</t>
  </si>
  <si>
    <t>Navedena zatravitev je del rekultivacije območja.</t>
  </si>
  <si>
    <t>Ocena potrebnega števila trajnic,grmovnic in dreves sadik je izračunan na podlagi površine zasaditve na zasaditvenih situacijah.</t>
  </si>
  <si>
    <t>Projektantski popis 1 (OŠ do P 40)</t>
  </si>
  <si>
    <t>Zasaditev zajema:</t>
  </si>
  <si>
    <t>Grmovnice, trajnice in drevesa v krožiščih</t>
  </si>
  <si>
    <r>
      <t>150 m</t>
    </r>
    <r>
      <rPr>
        <vertAlign val="superscript"/>
        <sz val="12"/>
        <color indexed="8"/>
        <rFont val="Times New Roman"/>
        <family val="1"/>
      </rPr>
      <t>2</t>
    </r>
  </si>
  <si>
    <t>Ločilni pas -  zasaditev živice</t>
  </si>
  <si>
    <t>133 tm</t>
  </si>
  <si>
    <t>Ločilni pas -  zasaditev brežine</t>
  </si>
  <si>
    <t>75 tm</t>
  </si>
  <si>
    <t>Rekultivacija obvodne zasaditve – lipe</t>
  </si>
  <si>
    <t>10 kom</t>
  </si>
  <si>
    <t>Rekultivacija – grmovnice in drevesa, zatravitev</t>
  </si>
  <si>
    <r>
      <t>500 m</t>
    </r>
    <r>
      <rPr>
        <vertAlign val="superscript"/>
        <sz val="12"/>
        <color indexed="8"/>
        <rFont val="Times New Roman"/>
        <family val="1"/>
      </rPr>
      <t>2</t>
    </r>
  </si>
  <si>
    <t>Število rastlin:</t>
  </si>
  <si>
    <t>Grmovnice, trajnice in drevesa v krožiščih /150m2</t>
  </si>
  <si>
    <r>
      <t>150 m</t>
    </r>
    <r>
      <rPr>
        <vertAlign val="superscript"/>
        <sz val="10"/>
        <color indexed="8"/>
        <rFont val="Times New Roman"/>
        <family val="1"/>
      </rPr>
      <t>2</t>
    </r>
  </si>
  <si>
    <t xml:space="preserve"> 1x 150 m2</t>
  </si>
  <si>
    <t xml:space="preserve">drevesa </t>
  </si>
  <si>
    <t>Amelanchier lamarckii - šmarna hrušica</t>
  </si>
  <si>
    <t>8 kom</t>
  </si>
  <si>
    <t xml:space="preserve">grmovnice </t>
  </si>
  <si>
    <t>Pinus mugo - ruševje</t>
  </si>
  <si>
    <t>3 kom/1  m2</t>
  </si>
  <si>
    <t>75 kom</t>
  </si>
  <si>
    <t xml:space="preserve">trajnice </t>
  </si>
  <si>
    <t>Pennisetum hameln - lisičji rep, - 100 kom</t>
  </si>
  <si>
    <t>150 kom</t>
  </si>
  <si>
    <t xml:space="preserve"> Rudbeckia - rudbekija - 50 kom</t>
  </si>
  <si>
    <t>travna ruša</t>
  </si>
  <si>
    <t>75m2</t>
  </si>
  <si>
    <t>Ločilni pas -  zasaditev živice / 133 tm</t>
  </si>
  <si>
    <t>Carpinus betulus - gaber</t>
  </si>
  <si>
    <t>5 kom/1 tm</t>
  </si>
  <si>
    <t>665 kom</t>
  </si>
  <si>
    <t>Ločilni pas-zasaditev brežine pred  OŠ / 75 tm</t>
  </si>
  <si>
    <t>Ločilni pas -  zasaditev brežine pre OŠ</t>
  </si>
  <si>
    <t>1 kom/3 tm</t>
  </si>
  <si>
    <t>25 kom</t>
  </si>
  <si>
    <t>prekrovne grmovnice</t>
  </si>
  <si>
    <t>Cotoneaster dammeri - panešpljica</t>
  </si>
  <si>
    <t>561 kom</t>
  </si>
  <si>
    <t>grmovnice</t>
  </si>
  <si>
    <t>Lespedeza thunbergii - lespedeca</t>
  </si>
  <si>
    <t>2 kom/1  m2</t>
  </si>
  <si>
    <t>450 kom</t>
  </si>
  <si>
    <t xml:space="preserve">Tilia cordata – lipa </t>
  </si>
  <si>
    <t>1 kom/6 tm</t>
  </si>
  <si>
    <t>Rekultivacija – grmovnice in drevesa</t>
  </si>
  <si>
    <t> 250 m2</t>
  </si>
  <si>
    <t xml:space="preserve">Alnus glutinosa - jelša                        </t>
  </si>
  <si>
    <t>1 kom/25 m2</t>
  </si>
  <si>
    <t>Cornus mas - dren</t>
  </si>
  <si>
    <t>1 kom/1  m2</t>
  </si>
  <si>
    <t>83 kom</t>
  </si>
  <si>
    <t>1 kom/ 5 m2</t>
  </si>
  <si>
    <t>50 kom</t>
  </si>
  <si>
    <t>Corylus avellana - leska</t>
  </si>
  <si>
    <t>1 kom/2 m2</t>
  </si>
  <si>
    <t>Projektantski popis 2   (Od P 1 do P 40 )</t>
  </si>
  <si>
    <t>695 tm</t>
  </si>
  <si>
    <t>40 kom</t>
  </si>
  <si>
    <t>75 m2</t>
  </si>
  <si>
    <t>Ločilni pas -  zasaditev živice / 695 tm</t>
  </si>
  <si>
    <t>3475 kom</t>
  </si>
  <si>
    <t>Projektantski predračun</t>
  </si>
  <si>
    <r>
      <t>RASTLINE</t>
    </r>
    <r>
      <rPr>
        <sz val="12"/>
        <color indexed="8"/>
        <rFont val="Times New Roman"/>
        <family val="1"/>
      </rPr>
      <t>:</t>
    </r>
  </si>
  <si>
    <t>kom</t>
  </si>
  <si>
    <t>Pennisetum hameln - lisičji rep, - 200 kom</t>
  </si>
  <si>
    <t xml:space="preserve"> Rudbeckia - rudbekija - 100 kom</t>
  </si>
  <si>
    <t>MATERIAL:</t>
  </si>
  <si>
    <t>Gnojilne tablete /1kom/rastlino/</t>
  </si>
  <si>
    <t>Substrat 70l /1/4 na rastlino</t>
  </si>
  <si>
    <t>SADITEV :</t>
  </si>
  <si>
    <t>višje grmovnice</t>
  </si>
  <si>
    <t>grmovnic</t>
  </si>
  <si>
    <t>prekrovnih grmovnic</t>
  </si>
  <si>
    <t>trajnic</t>
  </si>
  <si>
    <t>SKUPAJ BREZ DDV</t>
  </si>
  <si>
    <t>Cestna razsvetljava OBVOZNICA ŽIRI DRSI</t>
  </si>
  <si>
    <t>Zap. št.</t>
  </si>
  <si>
    <t>Opis postavke</t>
  </si>
  <si>
    <t>Cena (EUR)</t>
  </si>
  <si>
    <t>Znesek (EUR)</t>
  </si>
  <si>
    <t>A. GRADBENA DELA</t>
  </si>
  <si>
    <t xml:space="preserve"> 4.1</t>
  </si>
  <si>
    <t>A</t>
  </si>
  <si>
    <t>Strojni izkop kabelskega jarka širine 0,31m in globine 1,01 m, v zemljišču IV. kategorije, planiranje dna kanala, izdelava peščene posteljice, dobava in polaganje 1×1 STF Ø110 mm, polaganje CR kabla vzporedno ob cevi, polaganje ozemljitvenega valjanca FeZn 25×4 mm, zasip kanala z drobnim izkopanim materialom z utrditvijo, polaganje opozorilnega traku, nakladanje in odvoz viška materiala, čiščenje trase, zatravitev</t>
  </si>
  <si>
    <t>m</t>
  </si>
  <si>
    <t>Dobava materiala in izdelava cevne kabelske kanalizacije preseka 1×1 STF Ø110 mm, izkop v zem. III. - IV. Ktg., v povozni površini, širina kanala 0,31m, globina kanala 1,01m, zaščita cevi z betonom MB20 (C16/20), zasip kanala z betonom MB20 (C16/20). Polaganje ozemljitvenega valjanca FeZn 25×4 mm, polaganje opozorilnega traku.</t>
  </si>
  <si>
    <t xml:space="preserve">Dobava prefabriciranega AB temelja  za kandelaber višine 10 m dim: 1000mm×1000mm×1000mm, kot na primer JADRANKA d.o.o.  Glej prilogo  temelja. </t>
  </si>
  <si>
    <t>kpl</t>
  </si>
  <si>
    <t xml:space="preserve">Dobava in postavitev ravnega, vroče cinkanega  kandelabra višine h = 10m, reducirani  za vkop v temelj, priključna sponka PMM (1×varovalka, 5 kontaktov, 3×varovanje, vezava s kabel čevlji) </t>
  </si>
  <si>
    <t xml:space="preserve">Dobava in postavitev ravnega, vroče cinkanega  kandelabra višine h = 5m nad nivojem terena, reducirani  za vkop v temelj, priključna sponka PMM (1×varovalka, 5 kontaktov, 3×varovanje, vezava s kabel čevlji) </t>
  </si>
  <si>
    <t xml:space="preserve">Preveoz in postavitev temelja za kandelaber na lokaciji, postavitev temelja v suho gradbeno jamo, ki je predhodno utrjena z  betonom. </t>
  </si>
  <si>
    <t>Dobava in vgradnja litoželeznega pokrova v temelj kandelabra 400×400 mm 125 Kn</t>
  </si>
  <si>
    <t>Dobava in vgradnja litoželeznega pokrova v temelj kandelabra 300×300 mm 125 Kn</t>
  </si>
  <si>
    <t>Priprava in zavarovanje gradbišča - predvideno.</t>
  </si>
  <si>
    <t xml:space="preserve">Trasiranje in zakoličba za potrebe cestne razsvetljave </t>
  </si>
  <si>
    <t>Zakoličba komunalnih vodov</t>
  </si>
  <si>
    <t>Geodetski posnetek za PID dokumentacijo</t>
  </si>
  <si>
    <t>Izdelava osnov za vnos v kataster komunalnih vodov</t>
  </si>
  <si>
    <t>Vrednost postavke je fiksno določena in jo ponudnik ne more/ne sme</t>
  </si>
  <si>
    <t xml:space="preserve">spreminjati. Obračun projektantskega nadzora se izvede po dokazljivih </t>
  </si>
  <si>
    <t>dejanskih stroških na podlagi računa izvajalca projektantskega nadzora.</t>
  </si>
  <si>
    <t>ur</t>
  </si>
  <si>
    <t>Izdelava PID</t>
  </si>
  <si>
    <t xml:space="preserve">Vrednost postavke je fiksno določena in jo ponudnik ne more/ne sme </t>
  </si>
  <si>
    <t xml:space="preserve">spreminjati. Obračun PID projekta se izvede po dokazljivih dejanskih </t>
  </si>
  <si>
    <t>stroških na podlagi računa naročnika.</t>
  </si>
  <si>
    <t>SKUPAJ A</t>
  </si>
  <si>
    <t>B. KABLI</t>
  </si>
  <si>
    <t>B</t>
  </si>
  <si>
    <t>Dobava in polaganje kabla NA2XY-J 5×16 mm2</t>
  </si>
  <si>
    <t>Dobava in polaganje kabla N2XY-J 4×1,5 mm2 povezava kandelaberskih sponk s svetilko</t>
  </si>
  <si>
    <t>Izvedba antikorozijske zaščite spoja valjanca v zemlji</t>
  </si>
  <si>
    <t>SKUPAJ B</t>
  </si>
  <si>
    <t>C. SVETLOBNA OPREMA</t>
  </si>
  <si>
    <t>C</t>
  </si>
  <si>
    <t>Dobava in montaža LED svetilke na kandelaber kot na primer PHILIPS BGP307 LED25-4S/740 PSU I DN10 DDF2 17 W / 2225 lm (kolesarska steza)</t>
  </si>
  <si>
    <t>Dobava in montaža LED svetilke na kandelaber kot na primer PHILIPS BGP307 LED120-4S/740 PSR I DW10 DDF2  79 W / 10320 lm (krožišče)</t>
  </si>
  <si>
    <t>SKUPAJ C</t>
  </si>
  <si>
    <t xml:space="preserve"> 4.2</t>
  </si>
  <si>
    <t>D. OMARA PRIŽIGALIŠČA</t>
  </si>
  <si>
    <t>Dobava in montaža Omare dim. 1050×550×320 mm (ŠxVxG) na podstavku Podstavek dim. 1000×550×320 mm (ŠxVxG) opremljene z :
- 1 kos PEN zbiralnica,
 - drobni in vezni material 
-8 kos vrstna sponka do 16 mm2
-1 kos izorirana zbiralnica - viličasta
-3 kos inštalacijski kanal 40×40 mm
-2 kos nosilna letev 35×27×7,3 mm po EN 60715(50022)
-1 kos grebenasto stikalo 4G63_10_U_S25
-2 kos grebenasto stikalo 4G 10-51-U
-1 kos Kontaktor KLN 63-11 230V
-1 kos Kontaktor KLN 2-22 230V
-2 kos kontaktor 6 A
-6 kos inštalacijski odklopnik B10A
-2 kos inštalacijski odklopnik C6A
-1 kos nočno stikalo (luxomat) 
-1 kos časovna ura (digitalna)
-2 kos Zapora za izravnavanje tlaka, IP55, EE
- 1 × ožičenje omare
- 1 kos ključavnica upravljalca cestne razsvetljave
- 1 kos dehidracijski material
- 1 kos PVC samolepilni predal za sheme
- Dobava napajalnega kabla N2XY-J 4×10mm za napajanje krmilne omare</t>
  </si>
  <si>
    <t>SKUPAJ D</t>
  </si>
  <si>
    <t>E. MONTAŽNA DELA</t>
  </si>
  <si>
    <t>E</t>
  </si>
  <si>
    <t>Vezave kablov v kandelaberskih omaricah</t>
  </si>
  <si>
    <t>Priključki pocinkanega valjanca (TNC) komplet</t>
  </si>
  <si>
    <t>Izdelava kabelskih končnikov</t>
  </si>
  <si>
    <t>Priklop kabla v krmilni omari</t>
  </si>
  <si>
    <t>Povezava prevodnih delov z ozemljitvijo javne razsvetljave komplet s spojnim materjalom</t>
  </si>
  <si>
    <t>SKUPAJ E</t>
  </si>
  <si>
    <t>F. OSTALI STROŠKI</t>
  </si>
  <si>
    <t>F</t>
  </si>
  <si>
    <t>Preveritev srednje osvetljenosti območja obdelave</t>
  </si>
  <si>
    <t>Meritve električnih lastnosti</t>
  </si>
  <si>
    <t>SKUPAJ F</t>
  </si>
  <si>
    <t>REKAPITULACIJA - Ureditev cestne razsvetljave</t>
  </si>
  <si>
    <t xml:space="preserve">SKUPAJ A+B+C+D+E(brez DDV)    </t>
  </si>
  <si>
    <t>II. FAZA</t>
  </si>
  <si>
    <t>Z.št.</t>
  </si>
  <si>
    <t>Opis</t>
  </si>
  <si>
    <t>Me</t>
  </si>
  <si>
    <t>Cena</t>
  </si>
  <si>
    <t>Znesek</t>
  </si>
  <si>
    <t>Trasiranje nove ali obstoječe trase zemeljskega kabla oz. kabelske kanalizacije z uporabo instrumenta, obstoječih načrtov in iskalca kablov</t>
  </si>
  <si>
    <t>Stroški zakoličbe obstoječega TK voda s strani upravljavca</t>
  </si>
  <si>
    <r>
      <t xml:space="preserve">Dobava materiala in izdelava cevne kabelske kanalizacije iz </t>
    </r>
    <r>
      <rPr>
        <b/>
        <sz val="10"/>
        <rFont val="Arial"/>
        <family val="2"/>
      </rPr>
      <t>1x2 PVC cevi 110 mm v nepovozni površini</t>
    </r>
    <r>
      <rPr>
        <sz val="10"/>
        <rFont val="Arial"/>
        <family val="2"/>
      </rPr>
      <t>, izkop v zemljišču III-IV. ktg. na globini 0,71m, širina izkopa 0,45cm, polaganje PVC opozorilnega traku, zaščita cevi s peskom v sloju 10 cm okoli cevi, zasip kanala z utrditvijo, čiščenje trase, nakladanje in odvoz odvečnega materiala ter stroški začasne in končne deponije</t>
    </r>
  </si>
  <si>
    <r>
      <t xml:space="preserve">Dobava materiala in izdelava cevne kabelske kanalizacije iz </t>
    </r>
    <r>
      <rPr>
        <b/>
        <sz val="10"/>
        <rFont val="Arial"/>
        <family val="2"/>
      </rPr>
      <t>1x2 PVC cevi 110 mm v povozni površini</t>
    </r>
    <r>
      <rPr>
        <sz val="10"/>
        <rFont val="Arial"/>
        <family val="2"/>
      </rPr>
      <t>, izkop v zemljišču III-IV. ktg. na globini 1,01m, širina izkopa 0,45cm, polaganje PVC opozorilnega traku, zaščita cevi s peskom v sloju 10 cm okoli cevi, zasip kanala z utrditvijo do kote -0,40cm, čiščenje trase, nakladanje in odvoz odvečnega materiala ter stroški začasne in končne deponije</t>
    </r>
  </si>
  <si>
    <t>Dobava in vgrajevanje tampona - gramoza, nakladanje in odvoz viška matreriala na deponijo, stroški začasne in končne deponije, čiščenje trase</t>
  </si>
  <si>
    <t>Dobava in ročno vgrajevanje betona C8/10 MB10 kanal pri prehodih cevi preko povoznih površin, nakladanje in odvoz izkopanega  materiala III-IV ktg.zaradi vgradnje betona in razlika med vgraditvijo betona in zasipom z utrditvijo</t>
  </si>
  <si>
    <t>Stroški za dodatni ročni izkop jarka v zemljišču III-IV. pri križanju z obstoječimi / predvidenimi komunalnimi vodi, izvedba križanja po pogojih upravljavcev</t>
  </si>
  <si>
    <t>Stroški za ročni izkop jarka v zemljišču III-IV. nad obstoječimi TK kabli / TK cevmi</t>
  </si>
  <si>
    <r>
      <t>Dobava materiala in izdelava armirano betonskega kabelskega jaška dim.</t>
    </r>
    <r>
      <rPr>
        <b/>
        <sz val="10"/>
        <rFont val="Arial"/>
        <family val="2"/>
      </rPr>
      <t>1,20x1,20x1,20m v nepovozni površini</t>
    </r>
    <r>
      <rPr>
        <sz val="10"/>
        <rFont val="Arial"/>
        <family val="2"/>
      </rPr>
      <t>, strojni izkop v zemljišču IV. ktg. jašek opremljen z LŽ pokrovom za obtežbo 125kN, enostranski opaž, detajli izvedbe v skladu z grafično prilogo, nakladanje in odvoz odvečnega materiala ter stroški začasne in končne deponije, ometavanje in finalna obdelava jaška, čiščenje okolice</t>
    </r>
  </si>
  <si>
    <r>
      <t>Dobava materiala in vgradnja betonskega kabelskega jaška dim.</t>
    </r>
    <r>
      <rPr>
        <b/>
        <sz val="10"/>
        <rFont val="Arial"/>
        <family val="2"/>
      </rPr>
      <t>BC100 v nepovozni površini</t>
    </r>
    <r>
      <rPr>
        <sz val="10"/>
        <rFont val="Arial"/>
        <family val="2"/>
      </rPr>
      <t>, strojni izkop v zemljišču III-IV. ktg. jašek opremljen z LŽ pokrovom nosilnosti do 12,5t, detajli izvedbe v skladu z grafično prilogo, nakladanje in odvoz odvečnega materiala ter stroški začasne in končne deponije, čiščenje okolice</t>
    </r>
  </si>
  <si>
    <t>B. KABELSKO-MONTAŽNA DELA</t>
  </si>
  <si>
    <t>B.1 KABEL KKB-001 (FL Žiri), smer Goropeke</t>
  </si>
  <si>
    <t>KABEL TK59 3x4x0,8 M</t>
  </si>
  <si>
    <t>KABEL TK59 5x4x0,8 M</t>
  </si>
  <si>
    <t>KABEL TK59 10x4x0,6 GM</t>
  </si>
  <si>
    <t>KABEL TK59 25x4x0,6 GM</t>
  </si>
  <si>
    <t>KABEL TK59 35x4x0,6 GM</t>
  </si>
  <si>
    <t>Uvlačenje predvleke v PVC kabelsko kanalizacijo</t>
  </si>
  <si>
    <t xml:space="preserve">Uvlačenje TK kabla kapacitete do 5x4 v PVC kabelsko kanalizacijo. </t>
  </si>
  <si>
    <t xml:space="preserve">Uvlačenje TK kabla kapacitete od 5x4 do 100x4 v PVC kabelsko kanalizacijo. </t>
  </si>
  <si>
    <t>Izdelava ravne spojke na kablu TK59 premera žil 0,8 mm kapacitete 5x4</t>
  </si>
  <si>
    <t>Izdelava ravne spojke na kablu TK59 premera žil 0,6 mm kapacitete 25x4</t>
  </si>
  <si>
    <t>Izdelava ravne spojke na kablu TK59 premera žil 0,6 mm kapacitete 35x4</t>
  </si>
  <si>
    <t>Izdelava ravne spojke na kablu TK00V/TK59 premera žil 0,6 mm kapacitete 35x4, v prometu</t>
  </si>
  <si>
    <t>Izdelava razcepne spojke na kablu TK59 premera žil 0,6 mm kapacitete 35x4</t>
  </si>
  <si>
    <t>Rezanje TK kabla TK10/TK00/TK59 kapacitete do 250x4</t>
  </si>
  <si>
    <t>Označevanje kabla po kabelskih jaških</t>
  </si>
  <si>
    <t>Dobava in postavitev dvojnega droga h=8m z oporo, vezan v zemlji, izkop v zemljišču IV. ktg. in postavitev z vso potrebno opremo (ozem. krak, nosilec, penjalke…)</t>
  </si>
  <si>
    <t>Dobava materiala in montaža kabelske omarice iz INOX materiala na dvojni drog, dim. 250x600x125mm, opremljena z ozemljitveno zbiralko in kanali za ožičenje, kpl s kovinskim koritom l=1,5m za zaščito kabla</t>
  </si>
  <si>
    <t>Dobava materiala in montaža kabelske omarice iz INOX materiala na dvojni drog, dim. 250x400x125mm, opremljena z ozemljitveno zbiralko in kanali za ožičenje, kpl s kovinskim koritom l=1,5m za zaščito kabla</t>
  </si>
  <si>
    <t>Dobava in montaža 10" ločilne letvice LSA-PLUS-2/10 tip KRONE komplet s kovinskim nosilcem T (za 10x2) ranžiranjem in priključitev kabla na letvico, montaža v omarico na drogu</t>
  </si>
  <si>
    <t>Dobava in montaža nosilca dvopolnih odvodnikov za 10" tip KRONE z vgrajenimi plinskimi odvodniki 230 V-5A/5kA komplet na že pripravljeno ločilno letvico, montaža v omarico na drogu</t>
  </si>
  <si>
    <t xml:space="preserve">Dobava in samo polaganje ozemljitvenega traku Fe/Zn 25x4 mm v že izkopani kanal. </t>
  </si>
  <si>
    <t>Montaža ozemljitvene pletenice Cu P/F 16 mm2 dolžine 2m, opremljene z dvema čeveljčkoma KRD-16-8 in 1x križno sponko 60x60 mm - komplet</t>
  </si>
  <si>
    <t>Zaključitev zemeljskega kabla TK59 na opremi KRONE v kabelski omarici na drogu</t>
  </si>
  <si>
    <t>par</t>
  </si>
  <si>
    <t>Zaključitev zračnega kabla TK33U na opremi KRONE v kabelski omarici na drogu</t>
  </si>
  <si>
    <t>Demontaža obstoječega samonosilnega TK omrežja, kabel TK33U, kapacitete do 5x4, navitje kabla na boben, odvoz na deponijo</t>
  </si>
  <si>
    <t>Demontaža obstoječega samonosilnega TK omrežja, kabel TK33U, kapacitete od 5x4 do 25x4, navitje kabla na boben, odvoz na deponijo</t>
  </si>
  <si>
    <t>Demontaža obstoječe opreme samonosilnega omrežja; drog I-7 ali I-8 in pripadajoča oprema na drogu; opora na drog, VVD doze, nosilci ipd, odvoz na deponijo</t>
  </si>
  <si>
    <t>Električne meritve kabla na bobnu kapacitete kabla do 5x4</t>
  </si>
  <si>
    <t>Električne meritve kabla na bobnu kapacitete kabla od 5x4 do100x4</t>
  </si>
  <si>
    <t>Električne meritve položenih kabelskih dolžin (po polaganju) kapacitete kabla do 5x4</t>
  </si>
  <si>
    <t>Električne meritve položenih kabelskih dolžin (po polaganju) kapacitete kabla od 5x4 do 100x4</t>
  </si>
  <si>
    <t>Končne električne meritve merilne službe z izdelavo merilnih rezultatov, omrežje kabla do 100x4</t>
  </si>
  <si>
    <t>SKUPAJ B.1</t>
  </si>
  <si>
    <t>C. DRUGA DELA</t>
  </si>
  <si>
    <t>Stroški nadzora upravljavca omrežja - predvideno</t>
  </si>
  <si>
    <t>EVR</t>
  </si>
  <si>
    <t>Stroški projektantskega nadzora - predvideno</t>
  </si>
  <si>
    <t>Izdelava PID dokumentacije v skladu z zakonom ZGO-1a, 4x pečateni izvodi + digitalni izvod</t>
  </si>
  <si>
    <t>Izdelava izvršilnega načrta kabelske kanalizacije ki obsega situacijski in shematski načrt</t>
  </si>
  <si>
    <t>Izdelava izvršilnega načrta kabelske kanalizacije z vrisom poteka kabla, ki obsega situacijski in shematski načrt, uporabi se svetlobna kopija obstoječega načrta kabelske kanalizacije</t>
  </si>
  <si>
    <t>Izdelava načrta kabelskega jaška s potekom, ki obsega situacijo in plašč jaška - uporabi se obstoječa svetlobna kopija načrta kabelskega jaška</t>
  </si>
  <si>
    <t>Izdelava geodetskega posnetka</t>
  </si>
  <si>
    <t>Priprava in zavarovanje gradbišča</t>
  </si>
  <si>
    <t xml:space="preserve">   B.1 KABEL KKB-001 (FL Žiri), smer Goropeke</t>
  </si>
  <si>
    <t>SKUPAJ A+B+C (brez DDV)</t>
  </si>
  <si>
    <t>REKAPITULACIJA</t>
  </si>
  <si>
    <t>II.FAZA</t>
  </si>
  <si>
    <t>SKUPAJ Z DDV:</t>
  </si>
  <si>
    <t>VOZIŠČE P1-P40</t>
  </si>
  <si>
    <t>HODNIK P1-P40</t>
  </si>
  <si>
    <t>HORTIKULTURA</t>
  </si>
  <si>
    <t>CESTNA RAZSVETLJAVA</t>
  </si>
  <si>
    <t>TK VODI</t>
  </si>
  <si>
    <t>NEPREDVIDENA DELA 10%</t>
  </si>
  <si>
    <t>DDV 22%:</t>
  </si>
  <si>
    <t>21 325</t>
  </si>
  <si>
    <t xml:space="preserve">Izkop vezljive zemljine/zrnate kamnine – 5. kategorije </t>
  </si>
  <si>
    <t>SPLOŠNE ZAHTEVE</t>
  </si>
  <si>
    <t>Ponudnik mora v cene po enoti všteti vse potrebne in spodaj navedene stroške, vkolikor ni samostojna postavka v popisu del:</t>
  </si>
  <si>
    <t>Cena na enoto za več in manj dela se ne spreminja.</t>
  </si>
  <si>
    <t>Ponudnik mora nadzoru in naročniku predati seznam ponujene opreme in materiala. K ponudbi obvezno priložiti cenik po urnih postavkah posameznih kvalifikacij delavcev ter kompleten cenik prevozov, strojev in opreme ter vseh ponujenih materialov.</t>
  </si>
  <si>
    <t>Vse manipulativne stroške.</t>
  </si>
  <si>
    <t>Pri zemeljskih delih se vsa izkopna dela in transporti izkopnih materialov obračunajo po prostornini zemljine v raščenem stanju. Vsa razsipna dela se obračunajo po prostornini zemljine v vgrajenem stanju. Izračun količin na podlagi profilov, posnetih pred in po izkopih. V ceno je vključen tudi višek količin zaradi faktorja razrahljivosti.</t>
  </si>
  <si>
    <t>Meritve posameznih slojev nasipov.</t>
  </si>
  <si>
    <t>Organizacija in oprema gradbišča:</t>
  </si>
  <si>
    <t>Izdelati je potrebno projekt ureditve gradbišča ter vkalkulirati stroške organizacije, ureditve deponij, priprave in opreme gradbišča.</t>
  </si>
  <si>
    <t xml:space="preserve">Stroški izdelave varnostnega načrta skladno z Uredbo o zagotavljanju varnosti in zdravja pri delu na začasnih in premičnih gradbiščih (Ur. List 83/2005 in kasnejše spremembe in dopolnitve). V času izvajanja del je izvajalec odgovoren, da bo gradbišče urejeno v skladu z varnostnim načrtom. Načrte izvajalec preda v potrditev naročniku pet dni pred začetkom gradnje v dveh izvodih.. </t>
  </si>
  <si>
    <t>Priprava in organizacija gradbišča, postavitev gradbiščne ograje, vključno z vsemi potrebnimi deli na celotni dolžini izgradnje. Izvajalec si mora ogledati predvideno traso in v to postavko vključiti vsa potrebna dela pri organizaciji, pripravi in zavarovanju gradbišča.</t>
  </si>
  <si>
    <t>Ureditev gradbišča skladno z veljavno zakonodajo, obsega vsaj naslednja dela:
- varnostni načrt
- postavitev gradbiščne ograje
- postavitev gradbiščnega kontejnerja, 
- omarica prve pomoči 
- gasilnik
- gradbiščni el. priključek, skupaj z ozemljitvijo in meritvami
- postavitev gradbene table skladno s Pravilnikom o gradbiščih
- postavite kemičnega WCja na gradbišču
- dobava in namestitev varnostnih znakov in opozorilnih tabel po zahtevah varnostnega načrta in koordinatorja,                                                                                                                                           - odstranitev objektov za ureditev gradbišča, vključno z ureditvijo zemljišča po končani gradnji (vzpostavitvijo v prvotno stanje).</t>
  </si>
  <si>
    <t>Stroške vseh potrebnih ukrepov, ki so predpisana in določena z veljavnimi predpisi o varstvu pri delu in varstvom pred požarom, ki jih mora izvajalec obvezno upoštevati.</t>
  </si>
  <si>
    <t>Predhodno urejanje gradbišča in okolice</t>
  </si>
  <si>
    <t xml:space="preserve">Predhodno urejanje in čiščenje delovišča, zavarovanje delovišča in gradbene jame proti okolici in tretjim osebam. Izvajalec si mora razmere ogledati in obseg podati skladno s svojo tehnologijo, v ceno pa je potrebno všteti najmanj: </t>
  </si>
  <si>
    <t>- Pridobitev lokacije za začasne gradbiščne objekte in za priročno skladiščenje materiala, uporaba za ves čas gradnje, vzpostavitev prvotnega stanja po zaključku del, morebitna prestavitev objektov in najemnina zemljišča.</t>
  </si>
  <si>
    <t>- čiščenje vegetacije, posek grmovja ustrezne površine in sekanje potrebnega števila dreves na trasi oz. na gradbišču</t>
  </si>
  <si>
    <t>- ureditev vseh ostalih ovir na trasi brez stroška za naročnika</t>
  </si>
  <si>
    <t>- trasna in višinska zakoličba obstoječih komunalnih vodov in oznake križanj, vključno s stroški dodatnega nadzora upravljavcev komunalnih vodov (Vodovod, Elektro, Telekom in drugi telekomunikacijski vodi, plinovod, javna razsvetljava).</t>
  </si>
  <si>
    <t>- eventualno zabijanje zagatnic ali drugačna zaščita gradbene jame</t>
  </si>
  <si>
    <t xml:space="preserve">- črpanje vode za osuševanje gradbene jame in ostale ukrepe za odvodnjavanje padavinske, izvorne in podtalne vode med gradnjo (kanali, jarki, mulde, drenaže, prepusti, cevi za začasni pretok vode, nasipi za preusmeritev vode,... vse z vzdrževanjem v času uporabe), tako da se zagotovi stalno in kontrolirano odvajanje ter prepreči zamakanje in zadrževanje vode. V ceno zajeti tudi dodatki za otežkočeno delo v mokrem ali vodi. </t>
  </si>
  <si>
    <t>- odpravo poškodb zaradi plazenja ali posipanje brežin izkopa - na objektih investitorja ali tretjih oseb - brez stroškov za investitorja.</t>
  </si>
  <si>
    <t>- Vsa delna ali polna razpiranja izkopa, na mestih kjer tehnologija izvajalca to zahteva oz. zaradi karakteristik materiala v omejenem prostoru ni mogoče drugače varno izvesti potrebnih del in kjer predpisani izkopni kot zaradi drsnega kota zemljine ne zadošča. V ceno všteti tudi povečanje širine dna izkopa zaradi tehnologije razpiranja, vključno z postavitvijo in odstranitvijo opaža ter razpirali in dodatno zamudo časa za izkop med razporami ter povečanje deleža ročnega izkopa. Všteto tudi postopno odstranjevanje in hkratno zasipanje in utrjevanje vključno z vsemi časovnimi zamudami.</t>
  </si>
  <si>
    <t>- zaščita zelenice s plohi, ali PVC folijo. Vkolikor se na zelenice oz. na zaščito odlaga zemeljski material, ga je potrebno po končani gradnji odstraniti in zelenico vzpostaviti v prvotno stanje.</t>
  </si>
  <si>
    <t>- odstranitev in ponovna postavitev v prvotno stanje - premičnih stvari ali objektov  investitorja ali tretjih oseb - brez stroškov za investitorja.</t>
  </si>
  <si>
    <t>- postavitev gradbiščne table skladno s trenutno veljavnimi predpisi. Podatke za eventualne dodatne zahteve za opremo table in dodatne napise in oznake si mora izvajalec pridobiti pri naročniku ali investitorju.</t>
  </si>
  <si>
    <t>- stroške električne energije, vode, TK priključkov, razsvetljave za nočno delo, stroške osvetljevanja in označevanja gradbišča in morebitne ostale stroške v času gradnje.</t>
  </si>
  <si>
    <t>- Vsa sprotna in zaključna čiščenja cevi so všteta v ceno.</t>
  </si>
  <si>
    <t>- Stroške rednega obveščanja javnosti o morebitnih motnjah ter posledic nastalih zaradi motenj v času gradnje. Predaja podatkov naročniku za objave v medijih, ki so dostopni samo naročniku.</t>
  </si>
  <si>
    <t>- kakršnakoli dodatna dela se lahko obračunajo le po predhodni potrditvi nadzora in vpisu v gradbeni dnevnik. Za obračun je potrebno izdelati analizo cene.</t>
  </si>
  <si>
    <t>Pred začetkom izgradnje je izvajalec dolžan zapisniško ugotoviti in dokumentirati obstoječe stanje vseh sosednjih objektov (predvsem zaščitenih), drugih površin in dostopnih poti. Po končanih delih je dolžan povrniti uporabljeno lokacijo v prvotno stanje in odpraviti vse poškodbe nastale zaradi gradnje na drugih objektih, napravah, površinah ter na dostopnih poteh (cestišču). Dokumentiranje stanja pomeni fotografiranje stanja ali snemanje stanja s kamero pred pričetkom del, in sicer območje bodočega gradbišča in njegove okolice (objekti ter površine, ki jih bo uporabljal v času gradnje). V primeru pomanjkanja foto-dokazov o stanju pred gradnjo stroške uveljavljanja odškodnin nosi izvajalec. V tej točki zahtevano dokumentacijo mora izvajalec hraniti najmanj do konca garancijskega obdobja, ter dokumentacijo ob njenem nastanku dostaviti naročniku. V ceni zajeti eventualna mnejnje izvedenca, vkolikor izvajalec smatra, da je potrebno.</t>
  </si>
  <si>
    <t>Mejnike, ki jih izvajalec odstrani za potrebe gradnje, jih je po končani gradnji potrebno vzpostaviti po pravilih geodetske stroke.</t>
  </si>
  <si>
    <t>Promet in transporti, deponije</t>
  </si>
  <si>
    <t>Zagotavljanje 24-urne prevoznosti ceste ter 24-urni dostop predvsem pravnim osebam ter tudi stanovalcem. Izjeme so dovoljene le s predhodnim dogovorom in pisnim potrdilom posameznega pravnega subjekta.</t>
  </si>
  <si>
    <t xml:space="preserve">Pridobitev dovoljenj za cestno zaporo z ureditvijo prometnega režima v času gradnje, z obvestili,  obveščanje prebivalcev in pravnih oseb v obliki pisnih obvestil, zavarovanje gradbene jame in gradbišča ter postavitev prometne signalizacije. Po končanih delih je prometno signalizacijo odstraniti in prometni režim vzpostaviti v prvotno stanje.  V ceno všteta delna ali popolna zapora prometa, predhodno obveščanje in usmerjanje stanovalcev, vključno s stroški najema, postavitve in odstranitve ter stroški za pridobitev soglasij. V času eventualne popolne zapore je potrebno zagotoviti parkirna mesta za stanovalce. </t>
  </si>
  <si>
    <t>Predvideti prometno ureditev v času gradnje - z ureditvijo prometnega režima v času gradnje, z obvestili, zavarovanje gradbene jame in gradbišča ter postavitev prometne signalizacije. Po končanih delih je prometno signalizacijo odstraniti in prometni režim vzpostaviti v prvotno stanje.</t>
  </si>
  <si>
    <t>Vse stroške pridobitve potrebnih soglasij in dovoljenj v zvezi s prevozi, organizacijo in opremo gradbišča (eventualno tudi za prečkanja inštalacij - vezana na prevoze in organizacijo gradbišča), zagotavljanju vseh potrebnih zavarovanj in označb gradbišča s predpisano signalizacijo ( ograja, vrvice, označbe, svetlobna telesa,…) - postavitev in odstranitev po končanih delih, kot tudi stroške pri pripravi gradbišča z odstranitvijo morebitnih ovir na trasi, zagotovitev delovnih platojev na in/ali izven gradbišča ter s tem povezanih stroškov.</t>
  </si>
  <si>
    <t>Stroške priprave in izvedbe začasnih dostopov do in na gradbišču (izdelava vseh potrebnih začasnih prehodov, dovozov, dostopov) in stroški vsakodnevnega zagotavljanja dostopa oz. dovoza stanovalcem do objektov. V kolikor to ne bo mogoče, je potrebno stanovalcem in poslovnim subjektom pravočasno posredovati obvestilo - vsaj en teden pred začetkom del. Enako velja za stroške izvedbe začasnega obhoda (prehoda) mimo ograjenega gradbišča za pešce in sprehajalce (ves čas gradnje). Navesti je treba tudi predviden čas, ko dostop do objektov ne bo možen. V ceni je zajeta tudi prestavitev prehodov na nove lokacije.</t>
  </si>
  <si>
    <t>Postavitev fiksnih začasnih prehodov za pešce preko jarkov do posameznih objektov ob gradbišču z varovalno ograjo, sprotnim čiščenjem in vzdrževanjem prehodov tekom gradnje in stalnim vzdrževanjem dostopov nanje. V ceni je zajeta tudi prestavitev prehodov na nove lokacije. Izvajalec mora vsakodnevno zagotavljati dostop do objektov.</t>
  </si>
  <si>
    <t>Postavitev linijskih pomičnih zaščitnih ograj pri gradnji z vso potrebno opremo za zavarovanje gradbene jame in postavitvijo signalizacije in svetlobnih teles za nočno osvetlitev ovire. Zavarovanje je fiksno in stabilno za ves čas trajanja gradnje odseka. V ceni je zajeta tudi večkratna prestavitev ograje skladno z napredovanjem del.</t>
  </si>
  <si>
    <t>Sprotno čiščenje vozil in čiščenje gradbišča po končanih delih (vključno z zaključnim čiščenjem) in odvoz odvečnega materiala, ter vzpostavitev terena v prvotno stanje.</t>
  </si>
  <si>
    <t>Vse stroške zunanjega in notranjega transporta, raztovarjanja, skladiščenja materiala na gradbišču, takse, zavarovanja, manipulativne stroške ter vsa pomožna dela.</t>
  </si>
  <si>
    <t>Sanacija oz. povrnitev v prvotno stanje vseh dostopnih poti, ki jih bo izvajalec uporabljal za vso gradbiščno logistiko.</t>
  </si>
  <si>
    <t>Vse stroške stalnih in začasnih deponij všteti v ceno (takse, odškodnine, cena razplaniranja…)</t>
  </si>
  <si>
    <t>Materiali za vgradnjo</t>
  </si>
  <si>
    <t>Za gradnjo je dovoljeno uporabljati samo proizvode, ki imajo pridobljene ustrezne listine o skladnosti in so skladni s slovenskimi tehničnimi predpisi in slovenskimi standardi. Vsi vgrajeni gradbeni materiali in ostali polizdelki, ki se vgrajujejo v objekt morajo vsebovati vtisnjene ali na drug način razvidne podatke iz katerih je mogoče razbrati in slediti poreklo materiala (serijska številka, tip, št. šarže itd.), najmanj pa izjave o lastnostih, pri čemer morajo biti dokumenti obvezno prevedeni v slovenščino in nostrificirani od pooblaščene institucije v RS</t>
  </si>
  <si>
    <t xml:space="preserve">Skladno s prejšnjo točko je potrebno zbrati vso, po predpisih zahtevano, dokumentacijo o kvaliteti materialov in tehnološkemu postopku gradnje, jo pripraviti in predložiti na primopredaji. V ceno všteti stroške sprotnega dokumentiranja in posredovanja nadzorniku in projektantu vseh dokazil o zanesljivosti objektov, atestov, certifikatov,.... ter sprememb za izdelavo projekta izvedenih del, tako da bo PID projektna dokumentacija izdelana pred internim tehničnim pregledom objekta. </t>
  </si>
  <si>
    <t>Vezano na prejšnji dve točki - Stroški vseh meritev (kot npr. vgrajenih naprav ter regulacija in nastavitve vključno s poročilom in merilnimi listi ter protokolom nastavljenih vrednosti, meritve posameznih slojev nasipov,...) prevozov, drobnega materiala, transportnih stroškov, pridobivanja certifikatov, izdelovanja poročil in pregledov za izdelavo dokazil o zanesljivosti objektov (vodotesnost, zbitost, ustreznost vgrajene opreme,...) in podobno oz. stroški za vso dokumentacijo, ki je potrebna za uspešno opravljen interni tehnični pregled oz. primopredajo.</t>
  </si>
  <si>
    <t>Za vse vgrajene materiale velja, da jih izvajalec lahko predlaga, vendar je pred vgradnjo potrebna potrditev investitorja, nadzora in projektanta. Že pred vgradnjo je obvezno priložiti dokazila o ustreznosti.</t>
  </si>
  <si>
    <t>V ceni je zajeto tudi: droben potrošen material, preizkus tesnosti, spiranje in dezinfekcija, tlačni preizkusi vodovoda in vse potrebne meritve za uspešno opravljen teh. pregled, pridobitev pozitivnih izvedeniških mnenj.</t>
  </si>
  <si>
    <t>Za vsako spremembo je potrebno pridobiti soglasje projektanta in jo zajeti v projekt izvršenih del.</t>
  </si>
  <si>
    <t xml:space="preserve">Gradbeni odpadki </t>
  </si>
  <si>
    <t>Za vse gradbene odpadke je potrebno voditi evidenčne liste, odpadke pa oddati v pooblaščeno zbiralnico; kot dokaz je h gradbeni knjigi potrebno priložiti račun iz zbiralnice. Stroške odvoza, deponiranje in stroške deponije je potrebno všteti v ceno.</t>
  </si>
  <si>
    <t>Stroške deponije odvečnega gradbenega materiala na pooblaščene deponije ali na lokacije za predelavo gradbenih materialov. Dokazila o primernem deponiranju (lokacija in količina materiala) je potrebno redno dostavljati naročniku oziroma nadzornemu organu naročnika.</t>
  </si>
  <si>
    <t xml:space="preserve"> Vse deponije izbere izvajalec, vsi gradbeni odpadki in odvečni materiali postanejo last ponudnika.</t>
  </si>
  <si>
    <t>Ostala in dodatna dela</t>
  </si>
  <si>
    <t xml:space="preserve">Kot dodatna dela (po vpisu in potrditvi v gradbeno knjigo) se obračuna prilagoditev obstoječih komunalnih in inštalacijskih vodov na novopredvideno stanje (rušenje, prestavitev, nadvišanje, obdelave, zamenjave pokrovov, AB venci, zaščita v času gradnje...), nalaganje in odvoz ruševin na stalno deponijo z vključenimi vsemi stroški deponiranja. </t>
  </si>
  <si>
    <t>Upoštevanje celotnega projekta: Izvajalec si mora v fazi razpisa - (pred oddajo ponudbe) ogledati celoten projekt in v ponudbi upoštevati tudi dela, ki jih projekt predpisuje, vendar v popisu niso posebej navedena oz. jih zaradi obsežnosti popisa ni smiselno navajati. Tovrstna dela bo seveda potrebno izvesti, vendar ne bodo priznana kot dodatna dela, ampak je njihovo vrednost potrebno upoštevati v osnovni ponudbi.</t>
  </si>
  <si>
    <t>Vkolikor ni samostojne postavke, v ceno všteta vzpostavitev obstoječega stanja, sanacija poškodb na elementih obstoječih objektov nastalih zaradi izgradnje zaradi del po tem projektu (popravki raznih AB in kamnitih zidov, odstranitev in ponovna vzpostavitev ali sanacija ograj, popravki na fasadah objektov, ureditev linijskih požiralnikov, hortikulturna ureditev...), nalaganje in odvoz ruševin na stalno deponijo z vključenimi vsemi stroški deponiranja.</t>
  </si>
  <si>
    <t>Zunanji izvajalci</t>
  </si>
  <si>
    <t>Izvajalec gradnje mora izvajalcu gospodarske javne službe pravočasno sporočiti datume izvajanja preizkusov vodotesnosti vodovodov, da bo upravljavec lahko zagotovil prisotnost nadzora. Za strošek izvajalca javne službe je potrebno pridobiti ponudbo, stroške pa   všteti v ceno.</t>
  </si>
  <si>
    <t xml:space="preserve">Projektantski nadzor in usklajevanje projekta z dejansko ugotovljenim stanjem na terenu. Izvajalec si mora od projektanta pridobiti ponudbo, stroške pa všteti v ceno. </t>
  </si>
  <si>
    <t>Končna dokumentacija</t>
  </si>
  <si>
    <t>Geodetski posnetek pri odprti trasi (pred zasutjem), predložitev posnetka k dokazilu o zanesljivosti.</t>
  </si>
  <si>
    <t>Izdelava PID projekta v papirni (4 izvodih tiskane obliki) in elektronski obliki skladno s pravilnikom in navodili upravljavca komunalne infrastrukture vključno z vodilno mapo in dokazilom o zanesljivosti, dokumentacija za interni tehnični pregled, izvajalski del dokumentacije.</t>
  </si>
  <si>
    <t>V ceni je zajeta tudi vsa potrebna dokumentacija, ki je potrebna za interni tehnični pregled in za pridobitev uporabnega dovoljenja in vris v kataster GJI (PVE) – Projekt za vpis v uradne evidence.</t>
  </si>
  <si>
    <t>ojačanega cementnega betona s premerom 40 cm</t>
  </si>
  <si>
    <t>ojačanega cementnega betona s premerom 80 cm</t>
  </si>
  <si>
    <t>ojačanega cementnega betona s premerom 100 cm</t>
  </si>
  <si>
    <t xml:space="preserve">prereza iz cevi  s premerom 40 cm s cementnim </t>
  </si>
  <si>
    <t xml:space="preserve">prereza iz cevi  s premerom 80 cm s cementnim </t>
  </si>
  <si>
    <t xml:space="preserve">prereza iz cevi  s premerom 100 cm s cementnim </t>
  </si>
  <si>
    <t>premerom 40 cm</t>
  </si>
  <si>
    <t>premerom 80 cm</t>
  </si>
  <si>
    <t>premerom 100 cm</t>
  </si>
  <si>
    <t>prereza s premerom 100 cm, globokega 2,0 do 2,5 m</t>
  </si>
  <si>
    <t>(brez cevi)</t>
  </si>
  <si>
    <t>iz zmesi kamnitih zrn (16-32mm), na plasti iz cementnega</t>
  </si>
  <si>
    <t>betona</t>
  </si>
  <si>
    <t>posameznem vrtanju/preboju je predvidena dobava in</t>
  </si>
  <si>
    <t>premera, pri vsakem</t>
  </si>
  <si>
    <t>iz PE cevi ali enakovrednih cevi iz plastičnih mas)</t>
  </si>
  <si>
    <t>vgradnja ustreznega fazonskega kosa, glede na premer:</t>
  </si>
  <si>
    <t xml:space="preserve"> fi 400 mm, SN8 (priklop meteornega kanala v RJ, </t>
  </si>
  <si>
    <t xml:space="preserve">Dobava in montaža fazonskih kosov </t>
  </si>
  <si>
    <t xml:space="preserve"> fi 200 mm, SN8 (priklop meteornega kanala v RJ, </t>
  </si>
  <si>
    <t xml:space="preserve"> fi 150 mm, SN8 (priklop drenažnega kanala v RJ, </t>
  </si>
  <si>
    <t>iz cevi iz plastičnih mas ali enakovrednih cevi)</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</si>
</sst>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quot;#,##0\ ;\(&quot;$&quot;#,##0\)"/>
    <numFmt numFmtId="183" formatCode="&quot;$&quot;#,##0\ ;[Red]\(&quot;$&quot;#,##0\)"/>
    <numFmt numFmtId="184" formatCode="&quot;$&quot;#,##0.00\ ;\(&quot;$&quot;#,##0.00\)"/>
    <numFmt numFmtId="185" formatCode="&quot;$&quot;#,##0.00\ ;[Red]\(&quot;$&quot;#,##0.00\)"/>
    <numFmt numFmtId="186" formatCode="m/d"/>
    <numFmt numFmtId="187" formatCode="#,##0.0"/>
    <numFmt numFmtId="188" formatCode="#,##0.000"/>
    <numFmt numFmtId="189" formatCode="#,##0.0000"/>
    <numFmt numFmtId="190" formatCode="0.0"/>
    <numFmt numFmtId="191" formatCode="0.000"/>
    <numFmt numFmtId="192" formatCode="0.0000"/>
    <numFmt numFmtId="193" formatCode="0.00000"/>
    <numFmt numFmtId="194" formatCode="#,##0_-\ &quot;SIT&quot;;#,##0\-\ &quot;SIT&quot;"/>
    <numFmt numFmtId="195" formatCode="#,##0_-\ &quot;SIT&quot;;[Red]#,##0\-\ &quot;SIT&quot;"/>
    <numFmt numFmtId="196" formatCode="#,##0.00_-\ &quot;SIT&quot;;#,##0.00\-\ &quot;SIT&quot;"/>
    <numFmt numFmtId="197" formatCode="#,##0.00_-\ &quot;SIT&quot;;[Red]#,##0.00\-\ &quot;SIT&quot;"/>
    <numFmt numFmtId="198" formatCode="_ * #,##0_-\ &quot;SIT&quot;_ ;_ * #,##0\-\ &quot;SIT&quot;_ ;_ * &quot;-&quot;_-\ &quot;SIT&quot;_ ;_ @_ "/>
    <numFmt numFmtId="199" formatCode="_ * #,##0_-\ _S_I_T_ ;_ * #,##0\-\ _S_I_T_ ;_ * &quot;-&quot;_-\ _S_I_T_ ;_ @_ "/>
    <numFmt numFmtId="200" formatCode="_ * #,##0.00_-\ &quot;SIT&quot;_ ;_ * #,##0.00\-\ &quot;SIT&quot;_ ;_ * &quot;-&quot;??_-\ &quot;SIT&quot;_ ;_ @_ "/>
    <numFmt numFmtId="201" formatCode="_ * #,##0.00_-\ _S_I_T_ ;_ * #,##0.00\-\ _S_I_T_ ;_ * &quot;-&quot;??_-\ _S_I_T_ ;_ @_ "/>
    <numFmt numFmtId="202" formatCode="0.0%"/>
    <numFmt numFmtId="203" formatCode="[$-424]d\.\ mmmm\ yyyy"/>
    <numFmt numFmtId="204" formatCode="&quot;True&quot;;&quot;True&quot;;&quot;False&quot;"/>
    <numFmt numFmtId="205" formatCode="&quot;On&quot;;&quot;On&quot;;&quot;Off&quot;"/>
    <numFmt numFmtId="206" formatCode="#,##0.00\ [$EUR];\-#,##0.00\ [$EUR]"/>
    <numFmt numFmtId="207" formatCode="#,##0.00\ [$EUR]"/>
    <numFmt numFmtId="208" formatCode="#,##0.00\ _S_I_T"/>
    <numFmt numFmtId="209" formatCode="#,##0.00\ [$€-1];[Red]\-#,##0.00\ [$€-1]"/>
    <numFmt numFmtId="210" formatCode="###,###,###"/>
    <numFmt numFmtId="211" formatCode="###,###,###,###.00"/>
    <numFmt numFmtId="212" formatCode="#,##0.00\ "/>
  </numFmts>
  <fonts count="94">
    <font>
      <sz val="12"/>
      <color indexed="24"/>
      <name val="Times New Roman"/>
      <family val="0"/>
    </font>
    <font>
      <sz val="8"/>
      <color indexed="24"/>
      <name val="Times New Roman"/>
      <family val="0"/>
    </font>
    <font>
      <sz val="6"/>
      <color indexed="24"/>
      <name val="Times New Roman"/>
      <family val="0"/>
    </font>
    <font>
      <sz val="16"/>
      <color indexed="24"/>
      <name val="Times New Roman"/>
      <family val="0"/>
    </font>
    <font>
      <sz val="8"/>
      <name val="SLO Arial"/>
      <family val="0"/>
    </font>
    <font>
      <sz val="10"/>
      <name val="SLO Arial"/>
      <family val="2"/>
    </font>
    <font>
      <b/>
      <sz val="10"/>
      <name val="SLO Arial"/>
      <family val="0"/>
    </font>
    <font>
      <b/>
      <sz val="8"/>
      <name val="SLO Arial"/>
      <family val="2"/>
    </font>
    <font>
      <sz val="10"/>
      <name val="Arial CE"/>
      <family val="0"/>
    </font>
    <font>
      <b/>
      <sz val="14"/>
      <name val="SLO Arial"/>
      <family val="2"/>
    </font>
    <font>
      <b/>
      <sz val="11"/>
      <name val="SLO arial"/>
      <family val="2"/>
    </font>
    <font>
      <b/>
      <sz val="12"/>
      <name val="SLO Arial"/>
      <family val="2"/>
    </font>
    <font>
      <sz val="8"/>
      <name val="Arial"/>
      <family val="2"/>
    </font>
    <font>
      <b/>
      <sz val="10"/>
      <name val="Arial"/>
      <family val="2"/>
    </font>
    <font>
      <b/>
      <sz val="14"/>
      <name val="Arial"/>
      <family val="2"/>
    </font>
    <font>
      <b/>
      <sz val="12"/>
      <name val="Arial"/>
      <family val="2"/>
    </font>
    <font>
      <b/>
      <sz val="11"/>
      <name val="Arial"/>
      <family val="2"/>
    </font>
    <font>
      <sz val="10"/>
      <name val="Arial"/>
      <family val="2"/>
    </font>
    <font>
      <b/>
      <sz val="8"/>
      <name val="Arial"/>
      <family val="2"/>
    </font>
    <font>
      <u val="single"/>
      <sz val="13.8"/>
      <color indexed="12"/>
      <name val="Times New Roman"/>
      <family val="1"/>
    </font>
    <font>
      <u val="single"/>
      <sz val="13.8"/>
      <color indexed="36"/>
      <name val="Times New Roman"/>
      <family val="1"/>
    </font>
    <font>
      <sz val="7"/>
      <color indexed="23"/>
      <name val="Arial"/>
      <family val="2"/>
    </font>
    <font>
      <sz val="9"/>
      <name val="Arial"/>
      <family val="2"/>
    </font>
    <font>
      <vertAlign val="superscript"/>
      <sz val="12"/>
      <color indexed="8"/>
      <name val="Times New Roman"/>
      <family val="1"/>
    </font>
    <font>
      <vertAlign val="superscript"/>
      <sz val="10"/>
      <color indexed="8"/>
      <name val="Times New Roman"/>
      <family val="1"/>
    </font>
    <font>
      <sz val="12"/>
      <color indexed="8"/>
      <name val="Times New Roman"/>
      <family val="1"/>
    </font>
    <font>
      <b/>
      <sz val="9"/>
      <name val="Arial"/>
      <family val="2"/>
    </font>
    <font>
      <sz val="10"/>
      <color indexed="8"/>
      <name val="Arial"/>
      <family val="2"/>
    </font>
    <font>
      <b/>
      <sz val="9"/>
      <color indexed="8"/>
      <name val="Arial"/>
      <family val="2"/>
    </font>
    <font>
      <sz val="9"/>
      <color indexed="8"/>
      <name val="Arial"/>
      <family val="2"/>
    </font>
    <font>
      <sz val="11"/>
      <name val="Times New Roman"/>
      <family val="1"/>
    </font>
    <font>
      <sz val="9"/>
      <color indexed="10"/>
      <name val="Arial"/>
      <family val="2"/>
    </font>
    <font>
      <b/>
      <i/>
      <sz val="9"/>
      <name val="Arial"/>
      <family val="2"/>
    </font>
    <font>
      <b/>
      <i/>
      <sz val="10"/>
      <name val="Arial"/>
      <family val="2"/>
    </font>
    <font>
      <b/>
      <i/>
      <sz val="8"/>
      <name val="Arial"/>
      <family val="2"/>
    </font>
    <font>
      <i/>
      <sz val="8"/>
      <name val="Arial"/>
      <family val="2"/>
    </font>
    <font>
      <b/>
      <sz val="13"/>
      <name val="Arial"/>
      <family val="2"/>
    </font>
    <font>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b/>
      <sz val="10"/>
      <color indexed="10"/>
      <name val="Arial"/>
      <family val="2"/>
    </font>
    <font>
      <sz val="10"/>
      <color indexed="10"/>
      <name val="Arial"/>
      <family val="2"/>
    </font>
    <font>
      <b/>
      <sz val="12"/>
      <color indexed="8"/>
      <name val="Times New Roman"/>
      <family val="1"/>
    </font>
    <font>
      <b/>
      <u val="single"/>
      <sz val="12"/>
      <color indexed="8"/>
      <name val="Times New Roman"/>
      <family val="1"/>
    </font>
    <font>
      <sz val="10"/>
      <color indexed="8"/>
      <name val="Times New Roman"/>
      <family val="1"/>
    </font>
    <font>
      <sz val="10"/>
      <color indexed="8"/>
      <name val="Calibri"/>
      <family val="2"/>
    </font>
    <font>
      <sz val="12"/>
      <color indexed="8"/>
      <name val="Calibri"/>
      <family val="2"/>
    </font>
    <font>
      <b/>
      <sz val="12"/>
      <color indexed="8"/>
      <name val="Calibri"/>
      <family val="2"/>
    </font>
    <font>
      <b/>
      <sz val="10"/>
      <color indexed="8"/>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rgb="FFFF0000"/>
      <name val="Arial"/>
      <family val="2"/>
    </font>
    <font>
      <sz val="10"/>
      <color rgb="FFFF0000"/>
      <name val="Arial"/>
      <family val="2"/>
    </font>
    <font>
      <b/>
      <sz val="12"/>
      <color theme="1"/>
      <name val="Times New Roman"/>
      <family val="1"/>
    </font>
    <font>
      <sz val="12"/>
      <color theme="1"/>
      <name val="Times New Roman"/>
      <family val="1"/>
    </font>
    <font>
      <b/>
      <u val="single"/>
      <sz val="12"/>
      <color theme="1"/>
      <name val="Times New Roman"/>
      <family val="1"/>
    </font>
    <font>
      <sz val="10"/>
      <color rgb="FF000000"/>
      <name val="Times New Roman"/>
      <family val="1"/>
    </font>
    <font>
      <sz val="10"/>
      <color rgb="FF000000"/>
      <name val="Calibri"/>
      <family val="2"/>
    </font>
    <font>
      <sz val="10"/>
      <color theme="1"/>
      <name val="Times New Roman"/>
      <family val="1"/>
    </font>
    <font>
      <b/>
      <sz val="12"/>
      <color rgb="FF000000"/>
      <name val="Times New Roman"/>
      <family val="1"/>
    </font>
    <font>
      <sz val="12"/>
      <color rgb="FF000000"/>
      <name val="Calibri"/>
      <family val="2"/>
    </font>
    <font>
      <sz val="12"/>
      <color rgb="FF000000"/>
      <name val="Times New Roman"/>
      <family val="1"/>
    </font>
    <font>
      <b/>
      <sz val="12"/>
      <color rgb="FF000000"/>
      <name val="Calibri"/>
      <family val="2"/>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double"/>
      <bottom>
        <color indexed="63"/>
      </bottom>
    </border>
    <border>
      <left>
        <color indexed="63"/>
      </left>
      <right>
        <color indexed="63"/>
      </right>
      <top style="thin">
        <color theme="4"/>
      </top>
      <bottom style="double">
        <color theme="4"/>
      </bottom>
    </border>
    <border>
      <left style="hair"/>
      <right style="hair"/>
      <top>
        <color indexed="63"/>
      </top>
      <bottom>
        <color indexed="63"/>
      </bottom>
    </border>
    <border>
      <left>
        <color indexed="63"/>
      </left>
      <right>
        <color indexed="63"/>
      </right>
      <top style="hair"/>
      <bottom style="hair"/>
    </border>
    <border>
      <left style="hair"/>
      <right style="hair"/>
      <top>
        <color indexed="63"/>
      </top>
      <bottom style="hair"/>
    </border>
    <border>
      <left style="hair"/>
      <right>
        <color indexed="63"/>
      </right>
      <top>
        <color indexed="63"/>
      </top>
      <bottom>
        <color indexed="63"/>
      </bottom>
    </border>
    <border>
      <left style="hair"/>
      <right style="hair"/>
      <top style="hair"/>
      <bottom style="hair"/>
    </border>
    <border>
      <left style="thin"/>
      <right style="thin"/>
      <top style="hair"/>
      <bottom style="thin"/>
    </border>
    <border>
      <left style="thin"/>
      <right style="thin"/>
      <top style="hair"/>
      <bottom style="hair"/>
    </border>
    <border>
      <left style="thin"/>
      <right style="thin"/>
      <top style="thin"/>
      <bottom style="thin"/>
    </border>
    <border>
      <left>
        <color indexed="63"/>
      </left>
      <right>
        <color indexed="63"/>
      </right>
      <top>
        <color indexed="63"/>
      </top>
      <bottom style="dotted"/>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style="medium"/>
      <bottom/>
    </border>
    <border>
      <left style="thin">
        <color indexed="8"/>
      </left>
      <right style="thin">
        <color indexed="8"/>
      </right>
      <top style="thin">
        <color indexed="8"/>
      </top>
      <bottom/>
    </border>
    <border>
      <left/>
      <right style="thin"/>
      <top/>
      <bottom/>
    </border>
    <border>
      <left/>
      <right style="thin"/>
      <top/>
      <bottom style="thin"/>
    </border>
    <border>
      <left/>
      <right/>
      <top/>
      <bottom style="medium"/>
    </border>
    <border>
      <left style="medium"/>
      <right style="medium"/>
      <top style="medium"/>
      <bottom/>
    </border>
    <border>
      <left/>
      <right/>
      <top style="medium"/>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3" fontId="0" fillId="0" borderId="0" applyFont="0" applyFill="0" applyBorder="0" applyAlignment="0" applyProtection="0"/>
    <xf numFmtId="170" fontId="8" fillId="0" borderId="0" applyFont="0" applyFill="0" applyBorder="0" applyAlignment="0" applyProtection="0"/>
    <xf numFmtId="200" fontId="8" fillId="0" borderId="0" applyFont="0" applyFill="0" applyBorder="0" applyAlignment="0" applyProtection="0"/>
    <xf numFmtId="182" fontId="0" fillId="0" borderId="0" applyFont="0" applyFill="0" applyBorder="0" applyAlignment="0" applyProtection="0"/>
    <xf numFmtId="0" fontId="0" fillId="0" borderId="0" applyFont="0" applyFill="0" applyBorder="0" applyAlignment="0" applyProtection="0"/>
    <xf numFmtId="0" fontId="66" fillId="20" borderId="0" applyNumberFormat="0" applyBorder="0" applyAlignment="0" applyProtection="0"/>
    <xf numFmtId="0" fontId="27" fillId="0" borderId="0">
      <alignment/>
      <protection/>
    </xf>
    <xf numFmtId="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67" fillId="21" borderId="1" applyNumberFormat="0" applyAlignment="0" applyProtection="0"/>
    <xf numFmtId="0" fontId="68"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17" fillId="0" borderId="0">
      <alignment/>
      <protection/>
    </xf>
    <xf numFmtId="0" fontId="64" fillId="0" borderId="0">
      <alignment/>
      <protection/>
    </xf>
    <xf numFmtId="0" fontId="17" fillId="0" borderId="0">
      <alignment/>
      <protection/>
    </xf>
    <xf numFmtId="0" fontId="0" fillId="0" borderId="0">
      <alignment/>
      <protection/>
    </xf>
    <xf numFmtId="0" fontId="72" fillId="22" borderId="0" applyNumberFormat="0" applyBorder="0" applyAlignment="0" applyProtection="0"/>
    <xf numFmtId="0" fontId="8" fillId="0" borderId="0">
      <alignment/>
      <protection/>
    </xf>
    <xf numFmtId="0" fontId="30" fillId="0" borderId="0">
      <alignment/>
      <protection/>
    </xf>
    <xf numFmtId="0" fontId="20" fillId="0" borderId="0" applyNumberFormat="0" applyFill="0" applyBorder="0" applyAlignment="0" applyProtection="0"/>
    <xf numFmtId="10" fontId="0" fillId="0" borderId="0" applyFont="0" applyFill="0" applyBorder="0" applyAlignment="0" applyProtection="0"/>
    <xf numFmtId="0" fontId="0" fillId="23" borderId="5" applyNumberFormat="0" applyFont="0" applyAlignment="0" applyProtection="0"/>
    <xf numFmtId="0" fontId="73" fillId="0" borderId="0" applyNumberFormat="0" applyFill="0" applyBorder="0" applyAlignment="0" applyProtection="0"/>
    <xf numFmtId="9" fontId="8" fillId="0" borderId="0" applyFont="0" applyFill="0" applyBorder="0" applyAlignment="0" applyProtection="0"/>
    <xf numFmtId="0" fontId="74" fillId="0" borderId="0" applyNumberFormat="0" applyFill="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75" fillId="0" borderId="6" applyNumberFormat="0" applyFill="0" applyAlignment="0" applyProtection="0"/>
    <xf numFmtId="0" fontId="76" fillId="30" borderId="7" applyNumberFormat="0" applyAlignment="0" applyProtection="0"/>
    <xf numFmtId="0" fontId="77" fillId="21" borderId="8" applyNumberFormat="0" applyAlignment="0" applyProtection="0"/>
    <xf numFmtId="0" fontId="78" fillId="31" borderId="0" applyNumberFormat="0" applyBorder="0" applyAlignment="0" applyProtection="0"/>
    <xf numFmtId="0" fontId="0" fillId="0" borderId="9" applyNumberFormat="0" applyFont="0" applyFill="0" applyAlignment="0" applyProtection="0"/>
    <xf numFmtId="184" fontId="0" fillId="0" borderId="0" applyFont="0" applyFill="0" applyBorder="0" applyAlignment="0" applyProtection="0"/>
    <xf numFmtId="198" fontId="8" fillId="0" borderId="0" applyFont="0" applyFill="0" applyBorder="0" applyAlignment="0" applyProtection="0"/>
    <xf numFmtId="4" fontId="0" fillId="0" borderId="0" applyFont="0" applyFill="0" applyBorder="0" applyAlignment="0" applyProtection="0"/>
    <xf numFmtId="199" fontId="8" fillId="0" borderId="0" applyFont="0" applyFill="0" applyBorder="0" applyAlignment="0" applyProtection="0"/>
    <xf numFmtId="0" fontId="79" fillId="32" borderId="8" applyNumberFormat="0" applyAlignment="0" applyProtection="0"/>
    <xf numFmtId="0" fontId="80" fillId="0" borderId="10" applyNumberFormat="0" applyFill="0" applyAlignment="0" applyProtection="0"/>
  </cellStyleXfs>
  <cellXfs count="425">
    <xf numFmtId="0" fontId="0" fillId="0" borderId="0" xfId="0" applyAlignment="1">
      <alignment/>
    </xf>
    <xf numFmtId="4" fontId="12" fillId="0" borderId="11" xfId="0" applyNumberFormat="1" applyFont="1" applyFill="1" applyBorder="1" applyAlignment="1">
      <alignment horizontal="right"/>
    </xf>
    <xf numFmtId="0" fontId="4" fillId="0" borderId="0" xfId="0" applyNumberFormat="1" applyFont="1" applyFill="1" applyBorder="1" applyAlignment="1">
      <alignment/>
    </xf>
    <xf numFmtId="0" fontId="4" fillId="0" borderId="0" xfId="0" applyFont="1" applyFill="1" applyBorder="1" applyAlignment="1">
      <alignment/>
    </xf>
    <xf numFmtId="0" fontId="12" fillId="0" borderId="11" xfId="0" applyFont="1" applyFill="1" applyBorder="1" applyAlignment="1">
      <alignment horizontal="center"/>
    </xf>
    <xf numFmtId="0" fontId="12" fillId="0" borderId="11" xfId="0" applyFont="1" applyFill="1" applyBorder="1" applyAlignment="1">
      <alignment/>
    </xf>
    <xf numFmtId="188" fontId="12" fillId="0" borderId="11" xfId="0" applyNumberFormat="1" applyFont="1" applyFill="1" applyBorder="1" applyAlignment="1">
      <alignment horizontal="right"/>
    </xf>
    <xf numFmtId="3" fontId="12" fillId="0" borderId="11" xfId="0" applyNumberFormat="1" applyFont="1" applyFill="1" applyBorder="1" applyAlignment="1">
      <alignment horizontal="right"/>
    </xf>
    <xf numFmtId="4" fontId="17" fillId="0" borderId="12" xfId="0" applyNumberFormat="1" applyFont="1" applyFill="1" applyBorder="1" applyAlignment="1">
      <alignment horizontal="right"/>
    </xf>
    <xf numFmtId="4" fontId="12" fillId="0" borderId="0" xfId="0" applyNumberFormat="1" applyFont="1" applyFill="1" applyBorder="1" applyAlignment="1">
      <alignment horizontal="right"/>
    </xf>
    <xf numFmtId="0" fontId="7"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NumberFormat="1" applyFont="1" applyFill="1" applyBorder="1" applyAlignment="1">
      <alignment horizontal="left"/>
    </xf>
    <xf numFmtId="0" fontId="12" fillId="0" borderId="0" xfId="0" applyNumberFormat="1" applyFont="1" applyFill="1" applyBorder="1" applyAlignment="1">
      <alignment horizontal="right"/>
    </xf>
    <xf numFmtId="0" fontId="12" fillId="0" borderId="0" xfId="0" applyFont="1" applyFill="1" applyAlignment="1">
      <alignment/>
    </xf>
    <xf numFmtId="4" fontId="4" fillId="0" borderId="0" xfId="0" applyNumberFormat="1" applyFont="1" applyFill="1" applyBorder="1" applyAlignment="1">
      <alignment/>
    </xf>
    <xf numFmtId="0" fontId="12" fillId="0" borderId="11" xfId="0" applyFont="1" applyFill="1" applyBorder="1" applyAlignment="1">
      <alignment/>
    </xf>
    <xf numFmtId="0" fontId="5" fillId="0" borderId="0" xfId="0" applyFont="1" applyFill="1" applyBorder="1" applyAlignment="1">
      <alignment/>
    </xf>
    <xf numFmtId="4" fontId="12" fillId="0" borderId="11" xfId="0" applyNumberFormat="1" applyFont="1" applyFill="1" applyBorder="1" applyAlignment="1">
      <alignment horizontal="right"/>
    </xf>
    <xf numFmtId="0" fontId="4" fillId="0" borderId="0" xfId="0" applyFont="1" applyFill="1" applyBorder="1" applyAlignment="1">
      <alignment horizontal="right"/>
    </xf>
    <xf numFmtId="0" fontId="6"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xf>
    <xf numFmtId="3" fontId="12" fillId="0" borderId="0" xfId="0" applyNumberFormat="1" applyFont="1" applyFill="1" applyBorder="1" applyAlignment="1">
      <alignment/>
    </xf>
    <xf numFmtId="4" fontId="12" fillId="0" borderId="11" xfId="0" applyNumberFormat="1" applyFont="1" applyFill="1" applyBorder="1" applyAlignment="1">
      <alignment/>
    </xf>
    <xf numFmtId="0" fontId="12" fillId="0" borderId="13"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right"/>
    </xf>
    <xf numFmtId="0" fontId="12" fillId="0" borderId="11" xfId="0" applyFont="1" applyFill="1" applyBorder="1" applyAlignment="1">
      <alignment horizontal="left"/>
    </xf>
    <xf numFmtId="0" fontId="13" fillId="0" borderId="0" xfId="0" applyFont="1" applyFill="1" applyBorder="1" applyAlignment="1">
      <alignment horizontal="center"/>
    </xf>
    <xf numFmtId="0" fontId="13" fillId="0" borderId="0" xfId="0" applyFont="1" applyFill="1" applyBorder="1" applyAlignment="1">
      <alignment/>
    </xf>
    <xf numFmtId="3" fontId="13" fillId="0" borderId="0" xfId="0" applyNumberFormat="1" applyFont="1" applyFill="1" applyBorder="1" applyAlignment="1">
      <alignment horizontal="right"/>
    </xf>
    <xf numFmtId="0" fontId="12" fillId="0" borderId="0" xfId="0" applyFont="1" applyFill="1" applyBorder="1" applyAlignment="1">
      <alignment/>
    </xf>
    <xf numFmtId="49" fontId="12" fillId="0" borderId="11" xfId="0" applyNumberFormat="1" applyFont="1" applyFill="1" applyBorder="1" applyAlignment="1">
      <alignment horizontal="center"/>
    </xf>
    <xf numFmtId="3" fontId="12" fillId="0" borderId="0" xfId="0" applyNumberFormat="1" applyFont="1" applyFill="1" applyBorder="1" applyAlignment="1">
      <alignment horizontal="right"/>
    </xf>
    <xf numFmtId="4" fontId="4" fillId="0" borderId="0" xfId="0" applyNumberFormat="1" applyFont="1" applyFill="1" applyBorder="1" applyAlignment="1">
      <alignment/>
    </xf>
    <xf numFmtId="4" fontId="12" fillId="0" borderId="0" xfId="0" applyNumberFormat="1" applyFont="1" applyFill="1" applyBorder="1" applyAlignment="1">
      <alignment/>
    </xf>
    <xf numFmtId="0" fontId="12" fillId="0" borderId="11" xfId="0" applyFont="1" applyFill="1" applyBorder="1" applyAlignment="1">
      <alignment horizontal="center"/>
    </xf>
    <xf numFmtId="3" fontId="12" fillId="0" borderId="11" xfId="0" applyNumberFormat="1" applyFont="1" applyFill="1" applyBorder="1" applyAlignment="1">
      <alignment horizontal="right"/>
    </xf>
    <xf numFmtId="0" fontId="12" fillId="0" borderId="11" xfId="0" applyFont="1" applyFill="1" applyBorder="1" applyAlignment="1">
      <alignment/>
    </xf>
    <xf numFmtId="0" fontId="6" fillId="0" borderId="11" xfId="0" applyFont="1" applyFill="1" applyBorder="1" applyAlignment="1">
      <alignment/>
    </xf>
    <xf numFmtId="0" fontId="12" fillId="0" borderId="14" xfId="0" applyFont="1" applyFill="1" applyBorder="1" applyAlignment="1">
      <alignment/>
    </xf>
    <xf numFmtId="4" fontId="12" fillId="0" borderId="0" xfId="0" applyNumberFormat="1" applyFont="1" applyFill="1" applyBorder="1" applyAlignment="1">
      <alignment horizontal="right"/>
    </xf>
    <xf numFmtId="49" fontId="12" fillId="0" borderId="11" xfId="0" applyNumberFormat="1" applyFont="1" applyFill="1" applyBorder="1" applyAlignment="1">
      <alignment horizontal="center"/>
    </xf>
    <xf numFmtId="0" fontId="12" fillId="0" borderId="0" xfId="0" applyNumberFormat="1" applyFont="1" applyFill="1" applyBorder="1" applyAlignment="1">
      <alignment horizontal="left"/>
    </xf>
    <xf numFmtId="0" fontId="12" fillId="0" borderId="15" xfId="0" applyFont="1" applyFill="1" applyBorder="1" applyAlignment="1">
      <alignment horizontal="center" vertical="center"/>
    </xf>
    <xf numFmtId="3" fontId="12" fillId="0" borderId="15"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2" fillId="0" borderId="0" xfId="0" applyFont="1" applyFill="1" applyBorder="1" applyAlignment="1">
      <alignment horizontal="center" vertical="center"/>
    </xf>
    <xf numFmtId="3" fontId="13" fillId="0" borderId="0" xfId="0" applyNumberFormat="1" applyFont="1" applyFill="1" applyBorder="1" applyAlignment="1">
      <alignment horizontal="center"/>
    </xf>
    <xf numFmtId="0" fontId="13" fillId="0" borderId="0" xfId="0" applyNumberFormat="1" applyFont="1" applyFill="1" applyBorder="1" applyAlignment="1">
      <alignment horizontal="center"/>
    </xf>
    <xf numFmtId="49" fontId="13" fillId="0" borderId="11" xfId="0" applyNumberFormat="1" applyFont="1" applyFill="1" applyBorder="1" applyAlignment="1">
      <alignment horizontal="center"/>
    </xf>
    <xf numFmtId="0" fontId="12" fillId="0" borderId="11" xfId="0" applyNumberFormat="1" applyFont="1" applyFill="1" applyBorder="1" applyAlignment="1">
      <alignment horizontal="right"/>
    </xf>
    <xf numFmtId="0" fontId="7" fillId="0" borderId="0" xfId="0" applyFont="1" applyFill="1" applyBorder="1" applyAlignment="1">
      <alignment/>
    </xf>
    <xf numFmtId="0" fontId="17" fillId="0" borderId="12" xfId="0" applyFont="1" applyFill="1" applyBorder="1" applyAlignment="1">
      <alignment/>
    </xf>
    <xf numFmtId="0" fontId="17" fillId="0" borderId="12" xfId="0" applyFont="1" applyFill="1" applyBorder="1" applyAlignment="1">
      <alignment horizontal="center"/>
    </xf>
    <xf numFmtId="0" fontId="17" fillId="0" borderId="12" xfId="0" applyFont="1" applyFill="1" applyBorder="1" applyAlignment="1">
      <alignment horizontal="left"/>
    </xf>
    <xf numFmtId="3" fontId="17" fillId="0" borderId="12" xfId="0" applyNumberFormat="1" applyFont="1" applyFill="1" applyBorder="1" applyAlignment="1">
      <alignment horizontal="right"/>
    </xf>
    <xf numFmtId="4" fontId="13" fillId="0" borderId="12" xfId="0" applyNumberFormat="1" applyFont="1" applyFill="1" applyBorder="1" applyAlignment="1">
      <alignment horizontal="right"/>
    </xf>
    <xf numFmtId="4" fontId="13" fillId="0" borderId="0" xfId="0" applyNumberFormat="1" applyFont="1" applyFill="1" applyBorder="1" applyAlignment="1">
      <alignment horizontal="right"/>
    </xf>
    <xf numFmtId="0" fontId="17" fillId="0" borderId="0" xfId="0" applyFont="1" applyFill="1" applyBorder="1" applyAlignment="1">
      <alignment/>
    </xf>
    <xf numFmtId="0" fontId="17" fillId="0" borderId="0" xfId="0" applyFont="1" applyFill="1" applyBorder="1" applyAlignment="1">
      <alignment horizontal="center"/>
    </xf>
    <xf numFmtId="0" fontId="17" fillId="0" borderId="0" xfId="0" applyFont="1" applyFill="1" applyBorder="1" applyAlignment="1">
      <alignment horizontal="left"/>
    </xf>
    <xf numFmtId="3" fontId="17" fillId="0" borderId="0" xfId="0" applyNumberFormat="1" applyFont="1" applyFill="1" applyBorder="1" applyAlignment="1">
      <alignment horizontal="right"/>
    </xf>
    <xf numFmtId="4" fontId="17" fillId="0" borderId="0" xfId="0" applyNumberFormat="1" applyFont="1" applyFill="1" applyBorder="1" applyAlignment="1">
      <alignment horizontal="right"/>
    </xf>
    <xf numFmtId="4" fontId="13" fillId="0" borderId="0" xfId="0" applyNumberFormat="1" applyFont="1" applyFill="1" applyBorder="1" applyAlignment="1">
      <alignment horizontal="center"/>
    </xf>
    <xf numFmtId="0" fontId="5" fillId="0" borderId="0" xfId="0" applyFont="1" applyFill="1" applyBorder="1" applyAlignment="1">
      <alignment/>
    </xf>
    <xf numFmtId="0" fontId="4" fillId="0" borderId="11" xfId="0" applyFont="1" applyFill="1" applyBorder="1" applyAlignment="1">
      <alignment horizontal="right"/>
    </xf>
    <xf numFmtId="4" fontId="6" fillId="0" borderId="11" xfId="0" applyNumberFormat="1" applyFont="1" applyFill="1" applyBorder="1" applyAlignment="1">
      <alignment horizontal="right"/>
    </xf>
    <xf numFmtId="0" fontId="13" fillId="0" borderId="0" xfId="0" applyNumberFormat="1" applyFont="1" applyFill="1" applyBorder="1" applyAlignment="1">
      <alignment horizontal="right"/>
    </xf>
    <xf numFmtId="4" fontId="12" fillId="0" borderId="11" xfId="53" applyNumberFormat="1" applyFont="1" applyFill="1" applyBorder="1" applyAlignment="1">
      <alignment horizontal="right"/>
      <protection/>
    </xf>
    <xf numFmtId="49" fontId="12" fillId="0" borderId="11" xfId="0" applyNumberFormat="1" applyFont="1" applyFill="1" applyBorder="1" applyAlignment="1">
      <alignment/>
    </xf>
    <xf numFmtId="0" fontId="18" fillId="0" borderId="0" xfId="0" applyFont="1" applyFill="1" applyBorder="1" applyAlignment="1">
      <alignment horizontal="center"/>
    </xf>
    <xf numFmtId="0" fontId="18" fillId="0" borderId="0" xfId="0" applyFont="1" applyFill="1" applyBorder="1" applyAlignment="1">
      <alignment/>
    </xf>
    <xf numFmtId="3" fontId="18"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0" fontId="12" fillId="0" borderId="0" xfId="0" applyFont="1" applyFill="1" applyBorder="1" applyAlignment="1">
      <alignment horizontal="right"/>
    </xf>
    <xf numFmtId="0" fontId="12" fillId="0" borderId="0" xfId="0" applyFont="1" applyFill="1" applyBorder="1" applyAlignment="1">
      <alignment horizontal="left"/>
    </xf>
    <xf numFmtId="3" fontId="4" fillId="0" borderId="0" xfId="0" applyNumberFormat="1" applyFont="1" applyFill="1" applyBorder="1" applyAlignment="1">
      <alignment/>
    </xf>
    <xf numFmtId="4" fontId="12" fillId="0" borderId="13" xfId="0" applyNumberFormat="1" applyFont="1" applyFill="1" applyBorder="1" applyAlignment="1">
      <alignment horizontal="right"/>
    </xf>
    <xf numFmtId="0" fontId="12" fillId="0" borderId="11" xfId="0" applyNumberFormat="1" applyFont="1" applyFill="1" applyBorder="1" applyAlignment="1">
      <alignment horizontal="right"/>
    </xf>
    <xf numFmtId="4" fontId="12" fillId="0" borderId="11" xfId="76" applyNumberFormat="1" applyFont="1" applyFill="1" applyBorder="1" applyAlignment="1">
      <alignment horizontal="right"/>
    </xf>
    <xf numFmtId="3" fontId="12" fillId="0" borderId="11" xfId="0" applyNumberFormat="1" applyFont="1" applyFill="1" applyBorder="1" applyAlignment="1">
      <alignment/>
    </xf>
    <xf numFmtId="1" fontId="12" fillId="0" borderId="11" xfId="0" applyNumberFormat="1" applyFont="1" applyFill="1" applyBorder="1" applyAlignment="1">
      <alignment horizontal="right"/>
    </xf>
    <xf numFmtId="4" fontId="5" fillId="0" borderId="16" xfId="0" applyNumberFormat="1" applyFont="1" applyFill="1" applyBorder="1" applyAlignment="1">
      <alignment horizontal="center" vertical="center"/>
    </xf>
    <xf numFmtId="188" fontId="12" fillId="0" borderId="0" xfId="0" applyNumberFormat="1" applyFont="1" applyFill="1" applyBorder="1" applyAlignment="1">
      <alignment horizontal="left"/>
    </xf>
    <xf numFmtId="4" fontId="12" fillId="0" borderId="11" xfId="0" applyNumberFormat="1" applyFont="1" applyFill="1" applyBorder="1" applyAlignment="1">
      <alignment horizontal="center"/>
    </xf>
    <xf numFmtId="4" fontId="12" fillId="0" borderId="11" xfId="0" applyNumberFormat="1" applyFont="1" applyFill="1" applyBorder="1" applyAlignment="1">
      <alignment/>
    </xf>
    <xf numFmtId="0" fontId="4" fillId="0" borderId="0" xfId="0" applyFont="1" applyFill="1" applyBorder="1" applyAlignment="1">
      <alignment horizontal="right" wrapText="1"/>
    </xf>
    <xf numFmtId="0" fontId="4" fillId="0" borderId="0" xfId="0" applyNumberFormat="1" applyFont="1" applyFill="1" applyBorder="1" applyAlignment="1">
      <alignment horizontal="left" wrapText="1"/>
    </xf>
    <xf numFmtId="4" fontId="5" fillId="0" borderId="17" xfId="0" applyNumberFormat="1" applyFont="1" applyBorder="1" applyAlignment="1">
      <alignment horizontal="center" vertical="center"/>
    </xf>
    <xf numFmtId="4" fontId="5" fillId="0" borderId="17" xfId="0" applyNumberFormat="1" applyFont="1" applyFill="1" applyBorder="1" applyAlignment="1">
      <alignment horizontal="center" vertical="center"/>
    </xf>
    <xf numFmtId="4" fontId="5" fillId="0" borderId="18" xfId="0" applyNumberFormat="1" applyFont="1" applyBorder="1" applyAlignment="1">
      <alignment horizontal="center" vertical="center"/>
    </xf>
    <xf numFmtId="4" fontId="17" fillId="0" borderId="18" xfId="0" applyNumberFormat="1" applyFont="1" applyBorder="1" applyAlignment="1">
      <alignment horizontal="center" vertical="center"/>
    </xf>
    <xf numFmtId="3" fontId="12" fillId="0" borderId="0" xfId="0" applyNumberFormat="1" applyFont="1" applyFill="1" applyBorder="1" applyAlignment="1">
      <alignment horizontal="right"/>
    </xf>
    <xf numFmtId="0" fontId="15" fillId="0" borderId="0" xfId="0" applyFont="1" applyFill="1" applyBorder="1" applyAlignment="1">
      <alignment/>
    </xf>
    <xf numFmtId="0" fontId="15" fillId="0" borderId="0" xfId="0" applyFont="1" applyFill="1" applyBorder="1" applyAlignment="1">
      <alignment horizontal="center"/>
    </xf>
    <xf numFmtId="0" fontId="11" fillId="0" borderId="0" xfId="0" applyFont="1" applyFill="1" applyBorder="1" applyAlignment="1">
      <alignment/>
    </xf>
    <xf numFmtId="3" fontId="15" fillId="0" borderId="0" xfId="0" applyNumberFormat="1" applyFont="1" applyFill="1" applyBorder="1" applyAlignment="1">
      <alignment/>
    </xf>
    <xf numFmtId="3" fontId="13" fillId="0" borderId="0" xfId="0" applyNumberFormat="1" applyFont="1" applyFill="1" applyBorder="1" applyAlignment="1">
      <alignment/>
    </xf>
    <xf numFmtId="4" fontId="13" fillId="0" borderId="19" xfId="0" applyNumberFormat="1" applyFont="1" applyFill="1" applyBorder="1" applyAlignment="1">
      <alignment/>
    </xf>
    <xf numFmtId="0" fontId="13" fillId="0" borderId="20" xfId="0" applyFont="1" applyFill="1" applyBorder="1" applyAlignment="1">
      <alignment/>
    </xf>
    <xf numFmtId="0" fontId="13" fillId="0" borderId="20" xfId="0" applyFont="1" applyFill="1" applyBorder="1" applyAlignment="1">
      <alignment horizontal="center"/>
    </xf>
    <xf numFmtId="3" fontId="13" fillId="0" borderId="20" xfId="0" applyNumberFormat="1" applyFont="1" applyFill="1" applyBorder="1" applyAlignment="1">
      <alignment/>
    </xf>
    <xf numFmtId="4" fontId="13" fillId="0" borderId="21" xfId="0" applyNumberFormat="1" applyFont="1" applyFill="1" applyBorder="1" applyAlignment="1">
      <alignment/>
    </xf>
    <xf numFmtId="4" fontId="13" fillId="0" borderId="0" xfId="0" applyNumberFormat="1" applyFont="1" applyFill="1" applyBorder="1" applyAlignment="1">
      <alignment/>
    </xf>
    <xf numFmtId="3" fontId="18" fillId="0" borderId="0" xfId="0" applyNumberFormat="1" applyFont="1" applyFill="1" applyBorder="1" applyAlignment="1">
      <alignment/>
    </xf>
    <xf numFmtId="4" fontId="18" fillId="0" borderId="0" xfId="0" applyNumberFormat="1"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3" fontId="16" fillId="0" borderId="0" xfId="0" applyNumberFormat="1" applyFont="1" applyFill="1" applyBorder="1" applyAlignment="1">
      <alignment/>
    </xf>
    <xf numFmtId="4" fontId="16" fillId="0" borderId="0" xfId="0" applyNumberFormat="1" applyFont="1" applyFill="1" applyBorder="1" applyAlignment="1">
      <alignment/>
    </xf>
    <xf numFmtId="0" fontId="10" fillId="0" borderId="0" xfId="0" applyFont="1" applyFill="1" applyBorder="1" applyAlignment="1">
      <alignment/>
    </xf>
    <xf numFmtId="0" fontId="7" fillId="0" borderId="0" xfId="0" applyNumberFormat="1" applyFont="1" applyFill="1" applyBorder="1" applyAlignment="1">
      <alignment horizontal="left"/>
    </xf>
    <xf numFmtId="0" fontId="12" fillId="0" borderId="11" xfId="0" applyNumberFormat="1" applyFont="1" applyFill="1" applyBorder="1" applyAlignment="1">
      <alignment horizontal="center"/>
    </xf>
    <xf numFmtId="0" fontId="12" fillId="0" borderId="0" xfId="0" applyNumberFormat="1" applyFont="1" applyFill="1" applyBorder="1" applyAlignment="1">
      <alignment horizontal="center"/>
    </xf>
    <xf numFmtId="0" fontId="12" fillId="0" borderId="14" xfId="0" applyFont="1" applyFill="1" applyBorder="1" applyAlignment="1">
      <alignment horizontal="center"/>
    </xf>
    <xf numFmtId="3" fontId="4" fillId="0" borderId="0" xfId="0" applyNumberFormat="1" applyFont="1" applyFill="1" applyBorder="1" applyAlignment="1">
      <alignment horizontal="right"/>
    </xf>
    <xf numFmtId="4" fontId="12" fillId="0" borderId="11" xfId="0" applyNumberFormat="1" applyFont="1" applyFill="1" applyBorder="1" applyAlignment="1">
      <alignment wrapText="1"/>
    </xf>
    <xf numFmtId="4" fontId="4" fillId="0" borderId="0" xfId="0" applyNumberFormat="1" applyFont="1" applyFill="1" applyBorder="1" applyAlignment="1">
      <alignment wrapText="1"/>
    </xf>
    <xf numFmtId="0" fontId="5" fillId="0" borderId="0" xfId="0" applyFont="1" applyFill="1" applyBorder="1" applyAlignment="1">
      <alignment wrapText="1"/>
    </xf>
    <xf numFmtId="4" fontId="13" fillId="0" borderId="12" xfId="0" applyNumberFormat="1" applyFont="1" applyFill="1" applyBorder="1" applyAlignment="1">
      <alignment horizontal="right"/>
    </xf>
    <xf numFmtId="4" fontId="12" fillId="0" borderId="11" xfId="0" applyNumberFormat="1" applyFont="1" applyFill="1" applyBorder="1" applyAlignment="1">
      <alignment horizontal="center"/>
    </xf>
    <xf numFmtId="4" fontId="4" fillId="0" borderId="11" xfId="0" applyNumberFormat="1" applyFont="1" applyFill="1" applyBorder="1" applyAlignment="1">
      <alignment horizontal="right"/>
    </xf>
    <xf numFmtId="0" fontId="12" fillId="0" borderId="0" xfId="0" applyFont="1" applyFill="1" applyAlignment="1">
      <alignment/>
    </xf>
    <xf numFmtId="4" fontId="5" fillId="0" borderId="0" xfId="0" applyNumberFormat="1" applyFont="1" applyFill="1" applyBorder="1" applyAlignment="1">
      <alignment horizontal="center" vertical="center"/>
    </xf>
    <xf numFmtId="4" fontId="22" fillId="0" borderId="18" xfId="0" applyNumberFormat="1" applyFont="1" applyBorder="1" applyAlignment="1">
      <alignment vertical="top"/>
    </xf>
    <xf numFmtId="4" fontId="22" fillId="0" borderId="18" xfId="0" applyNumberFormat="1" applyFont="1" applyBorder="1" applyAlignment="1">
      <alignment horizontal="right" vertical="top"/>
    </xf>
    <xf numFmtId="4" fontId="28" fillId="0" borderId="18" xfId="39" applyNumberFormat="1" applyFont="1" applyBorder="1" applyAlignment="1">
      <alignment horizontal="center" vertical="center"/>
      <protection/>
    </xf>
    <xf numFmtId="4" fontId="28" fillId="0" borderId="18" xfId="39" applyNumberFormat="1" applyFont="1" applyBorder="1" applyAlignment="1">
      <alignment horizontal="right" vertical="center"/>
      <protection/>
    </xf>
    <xf numFmtId="4" fontId="22" fillId="0" borderId="18" xfId="0" applyNumberFormat="1" applyFont="1" applyBorder="1" applyAlignment="1">
      <alignment horizontal="right" vertical="top"/>
    </xf>
    <xf numFmtId="4" fontId="26" fillId="0" borderId="18" xfId="0" applyNumberFormat="1" applyFont="1" applyBorder="1" applyAlignment="1">
      <alignment vertical="top"/>
    </xf>
    <xf numFmtId="4" fontId="26" fillId="0" borderId="18" xfId="0" applyNumberFormat="1" applyFont="1" applyBorder="1" applyAlignment="1">
      <alignment horizontal="right" vertical="top"/>
    </xf>
    <xf numFmtId="4" fontId="22" fillId="0" borderId="0" xfId="0" applyNumberFormat="1" applyFont="1" applyAlignment="1">
      <alignment vertical="top"/>
    </xf>
    <xf numFmtId="4" fontId="22" fillId="0" borderId="0" xfId="0" applyNumberFormat="1" applyFont="1" applyAlignment="1">
      <alignment horizontal="right" vertical="top"/>
    </xf>
    <xf numFmtId="4" fontId="26" fillId="0" borderId="0" xfId="0" applyNumberFormat="1" applyFont="1" applyAlignment="1">
      <alignment vertical="top"/>
    </xf>
    <xf numFmtId="4" fontId="26" fillId="0" borderId="22" xfId="0" applyNumberFormat="1" applyFont="1" applyBorder="1" applyAlignment="1">
      <alignment horizontal="right" vertical="top"/>
    </xf>
    <xf numFmtId="4" fontId="22" fillId="33" borderId="18" xfId="0" applyNumberFormat="1" applyFont="1" applyFill="1" applyBorder="1" applyAlignment="1">
      <alignment vertical="top"/>
    </xf>
    <xf numFmtId="4" fontId="32" fillId="0" borderId="18" xfId="0" applyNumberFormat="1" applyFont="1" applyBorder="1" applyAlignment="1">
      <alignment vertical="top"/>
    </xf>
    <xf numFmtId="4" fontId="32" fillId="0" borderId="18" xfId="0" applyNumberFormat="1" applyFont="1" applyBorder="1" applyAlignment="1">
      <alignment horizontal="right" vertical="top"/>
    </xf>
    <xf numFmtId="0" fontId="17" fillId="0" borderId="0" xfId="0" applyFont="1" applyAlignment="1">
      <alignment vertical="top"/>
    </xf>
    <xf numFmtId="0" fontId="13" fillId="0" borderId="0" xfId="0" applyFont="1" applyAlignment="1">
      <alignment vertical="top" wrapText="1"/>
    </xf>
    <xf numFmtId="0" fontId="17" fillId="0" borderId="0" xfId="0" applyFont="1" applyAlignment="1">
      <alignment horizontal="center"/>
    </xf>
    <xf numFmtId="4" fontId="17" fillId="0" borderId="0" xfId="0" applyNumberFormat="1" applyFont="1" applyAlignment="1">
      <alignment horizontal="right"/>
    </xf>
    <xf numFmtId="0" fontId="17" fillId="0" borderId="0" xfId="0" applyFont="1" applyAlignment="1">
      <alignment/>
    </xf>
    <xf numFmtId="0" fontId="81" fillId="0" borderId="0" xfId="0" applyFont="1" applyAlignment="1">
      <alignment vertical="top"/>
    </xf>
    <xf numFmtId="0" fontId="81" fillId="0" borderId="0" xfId="0" applyFont="1" applyAlignment="1">
      <alignment vertical="top" wrapText="1"/>
    </xf>
    <xf numFmtId="0" fontId="81" fillId="0" borderId="0" xfId="0" applyFont="1" applyAlignment="1">
      <alignment horizontal="center"/>
    </xf>
    <xf numFmtId="4" fontId="81" fillId="0" borderId="0" xfId="0" applyNumberFormat="1" applyFont="1" applyAlignment="1">
      <alignment horizontal="right"/>
    </xf>
    <xf numFmtId="0" fontId="33" fillId="0" borderId="0" xfId="0" applyFont="1" applyAlignment="1">
      <alignment vertical="top" wrapText="1"/>
    </xf>
    <xf numFmtId="0" fontId="34" fillId="0" borderId="0" xfId="0" applyFont="1" applyAlignment="1">
      <alignment vertical="top"/>
    </xf>
    <xf numFmtId="0" fontId="34" fillId="0" borderId="0" xfId="0" applyFont="1" applyAlignment="1">
      <alignment vertical="top" wrapText="1"/>
    </xf>
    <xf numFmtId="0" fontId="34" fillId="0" borderId="0" xfId="0" applyFont="1" applyAlignment="1">
      <alignment horizontal="center"/>
    </xf>
    <xf numFmtId="4" fontId="34" fillId="0" borderId="0" xfId="0" applyNumberFormat="1" applyFont="1" applyAlignment="1">
      <alignment horizontal="right"/>
    </xf>
    <xf numFmtId="0" fontId="17" fillId="0" borderId="0" xfId="0" applyFont="1" applyAlignment="1">
      <alignment horizontal="right" vertical="top"/>
    </xf>
    <xf numFmtId="0" fontId="17" fillId="0" borderId="0" xfId="0" applyFont="1" applyAlignment="1">
      <alignment horizontal="justify" vertical="top" wrapText="1"/>
    </xf>
    <xf numFmtId="0" fontId="17" fillId="0" borderId="0" xfId="0" applyFont="1" applyAlignment="1">
      <alignment horizontal="center" wrapText="1"/>
    </xf>
    <xf numFmtId="0" fontId="17" fillId="0" borderId="0" xfId="0" applyFont="1" applyAlignment="1">
      <alignment vertical="top" wrapText="1"/>
    </xf>
    <xf numFmtId="4" fontId="17" fillId="0" borderId="0" xfId="0" applyNumberFormat="1" applyFont="1" applyAlignment="1">
      <alignment horizontal="center"/>
    </xf>
    <xf numFmtId="4" fontId="17" fillId="0" borderId="0" xfId="0" applyNumberFormat="1" applyFont="1" applyAlignment="1">
      <alignment/>
    </xf>
    <xf numFmtId="49" fontId="17" fillId="0" borderId="0" xfId="0" applyNumberFormat="1" applyFont="1" applyAlignment="1">
      <alignment horizontal="center" wrapText="1"/>
    </xf>
    <xf numFmtId="4" fontId="17" fillId="0" borderId="0" xfId="0" applyNumberFormat="1" applyFont="1" applyAlignment="1">
      <alignment horizontal="right" wrapText="1"/>
    </xf>
    <xf numFmtId="0" fontId="35" fillId="0" borderId="0" xfId="0" applyFont="1" applyAlignment="1">
      <alignment/>
    </xf>
    <xf numFmtId="0" fontId="17" fillId="0" borderId="0" xfId="0" applyFont="1" applyAlignment="1">
      <alignment horizontal="left" vertical="top" wrapText="1"/>
    </xf>
    <xf numFmtId="2" fontId="17" fillId="0" borderId="0" xfId="0" applyNumberFormat="1" applyFont="1" applyAlignment="1">
      <alignment/>
    </xf>
    <xf numFmtId="1" fontId="17" fillId="0" borderId="0" xfId="0" applyNumberFormat="1" applyFont="1" applyAlignment="1">
      <alignment vertical="top" wrapText="1"/>
    </xf>
    <xf numFmtId="210" fontId="17" fillId="0" borderId="0" xfId="0" applyNumberFormat="1" applyFont="1" applyAlignment="1">
      <alignment/>
    </xf>
    <xf numFmtId="49" fontId="17" fillId="0" borderId="0" xfId="0" applyNumberFormat="1" applyFont="1" applyAlignment="1">
      <alignment vertical="top" wrapText="1"/>
    </xf>
    <xf numFmtId="211" fontId="17" fillId="0" borderId="0" xfId="0" applyNumberFormat="1" applyFont="1" applyAlignment="1">
      <alignment/>
    </xf>
    <xf numFmtId="0" fontId="15" fillId="0" borderId="0" xfId="0" applyFont="1" applyAlignment="1">
      <alignment/>
    </xf>
    <xf numFmtId="0" fontId="17" fillId="0" borderId="20" xfId="0" applyFont="1" applyBorder="1" applyAlignment="1">
      <alignment horizontal="right" vertical="top"/>
    </xf>
    <xf numFmtId="0" fontId="17" fillId="0" borderId="20" xfId="0" applyFont="1" applyBorder="1" applyAlignment="1">
      <alignment horizontal="left" vertical="top" wrapText="1"/>
    </xf>
    <xf numFmtId="4" fontId="17" fillId="0" borderId="20" xfId="0" applyNumberFormat="1" applyFont="1" applyBorder="1" applyAlignment="1">
      <alignment horizontal="center"/>
    </xf>
    <xf numFmtId="4" fontId="17" fillId="0" borderId="20" xfId="0" applyNumberFormat="1" applyFont="1" applyBorder="1" applyAlignment="1">
      <alignment horizontal="right" wrapText="1"/>
    </xf>
    <xf numFmtId="4" fontId="17" fillId="0" borderId="20" xfId="0" applyNumberFormat="1" applyFont="1" applyBorder="1" applyAlignment="1">
      <alignment horizontal="right"/>
    </xf>
    <xf numFmtId="4" fontId="13" fillId="0" borderId="0" xfId="0" applyNumberFormat="1" applyFont="1" applyAlignment="1">
      <alignment horizontal="right"/>
    </xf>
    <xf numFmtId="0" fontId="17" fillId="0" borderId="0" xfId="56" applyFont="1" applyAlignment="1">
      <alignment vertical="top" wrapText="1"/>
      <protection/>
    </xf>
    <xf numFmtId="1" fontId="17" fillId="0" borderId="0" xfId="0" applyNumberFormat="1" applyFont="1" applyAlignment="1">
      <alignment horizontal="center"/>
    </xf>
    <xf numFmtId="2" fontId="17" fillId="0" borderId="0" xfId="0" applyNumberFormat="1" applyFont="1" applyAlignment="1">
      <alignment horizontal="right"/>
    </xf>
    <xf numFmtId="4" fontId="17" fillId="0" borderId="0" xfId="0" applyNumberFormat="1" applyFont="1" applyAlignment="1">
      <alignment wrapText="1"/>
    </xf>
    <xf numFmtId="0" fontId="17" fillId="0" borderId="0" xfId="0" applyFont="1" applyAlignment="1">
      <alignment vertical="center" wrapText="1"/>
    </xf>
    <xf numFmtId="49" fontId="17" fillId="0" borderId="0" xfId="0" applyNumberFormat="1" applyFont="1" applyAlignment="1">
      <alignment horizontal="center" vertical="top" wrapText="1"/>
    </xf>
    <xf numFmtId="4" fontId="17" fillId="0" borderId="0" xfId="0" applyNumberFormat="1" applyFont="1" applyAlignment="1">
      <alignment horizontal="right" vertical="top" wrapText="1"/>
    </xf>
    <xf numFmtId="0" fontId="17" fillId="0" borderId="20" xfId="0" applyFont="1" applyBorder="1" applyAlignment="1">
      <alignment vertical="top"/>
    </xf>
    <xf numFmtId="0" fontId="17" fillId="0" borderId="20" xfId="0" applyFont="1" applyBorder="1" applyAlignment="1">
      <alignment vertical="top" wrapText="1"/>
    </xf>
    <xf numFmtId="49" fontId="17" fillId="0" borderId="20" xfId="0" applyNumberFormat="1" applyFont="1" applyBorder="1" applyAlignment="1">
      <alignment horizontal="center" wrapText="1"/>
    </xf>
    <xf numFmtId="2" fontId="17" fillId="0" borderId="0" xfId="0" applyNumberFormat="1" applyFont="1" applyAlignment="1">
      <alignment horizontal="center"/>
    </xf>
    <xf numFmtId="0" fontId="17" fillId="0" borderId="20" xfId="0" applyFont="1" applyBorder="1" applyAlignment="1">
      <alignment horizontal="center" wrapText="1"/>
    </xf>
    <xf numFmtId="0" fontId="33" fillId="0" borderId="20" xfId="0" applyFont="1" applyBorder="1" applyAlignment="1">
      <alignment vertical="top" wrapText="1"/>
    </xf>
    <xf numFmtId="4" fontId="13" fillId="0" borderId="20" xfId="0" applyNumberFormat="1" applyFont="1" applyBorder="1" applyAlignment="1">
      <alignment horizontal="right"/>
    </xf>
    <xf numFmtId="0" fontId="82" fillId="0" borderId="0" xfId="0" applyFont="1" applyAlignment="1">
      <alignment/>
    </xf>
    <xf numFmtId="4" fontId="82" fillId="0" borderId="0" xfId="0" applyNumberFormat="1" applyFont="1" applyAlignment="1">
      <alignment/>
    </xf>
    <xf numFmtId="211" fontId="82" fillId="0" borderId="0" xfId="0" applyNumberFormat="1" applyFont="1" applyAlignment="1">
      <alignment/>
    </xf>
    <xf numFmtId="4" fontId="13" fillId="0" borderId="18" xfId="0" applyNumberFormat="1" applyFont="1" applyBorder="1" applyAlignment="1">
      <alignment horizontal="center" vertical="center"/>
    </xf>
    <xf numFmtId="4" fontId="17" fillId="0" borderId="11" xfId="0" applyNumberFormat="1" applyFont="1" applyFill="1" applyBorder="1" applyAlignment="1">
      <alignment horizontal="center"/>
    </xf>
    <xf numFmtId="4" fontId="12" fillId="0" borderId="0" xfId="0" applyNumberFormat="1" applyFont="1" applyFill="1" applyBorder="1" applyAlignment="1">
      <alignment/>
    </xf>
    <xf numFmtId="4" fontId="12" fillId="0" borderId="11" xfId="0" applyNumberFormat="1" applyFont="1" applyFill="1" applyBorder="1" applyAlignment="1">
      <alignment horizontal="left"/>
    </xf>
    <xf numFmtId="4" fontId="12" fillId="0" borderId="0" xfId="0" applyNumberFormat="1" applyFont="1" applyFill="1" applyAlignment="1">
      <alignment/>
    </xf>
    <xf numFmtId="4" fontId="12" fillId="0" borderId="11" xfId="0" applyNumberFormat="1" applyFont="1" applyFill="1" applyBorder="1" applyAlignment="1">
      <alignment wrapText="1"/>
    </xf>
    <xf numFmtId="4" fontId="12" fillId="0" borderId="11" xfId="0" applyNumberFormat="1" applyFont="1" applyFill="1" applyBorder="1" applyAlignment="1">
      <alignment horizontal="center" wrapText="1"/>
    </xf>
    <xf numFmtId="4" fontId="12" fillId="0" borderId="11" xfId="0" applyNumberFormat="1" applyFont="1" applyFill="1" applyBorder="1" applyAlignment="1">
      <alignment/>
    </xf>
    <xf numFmtId="4" fontId="12" fillId="0" borderId="11" xfId="0" applyNumberFormat="1" applyFont="1" applyFill="1" applyBorder="1" applyAlignment="1">
      <alignment horizontal="right" wrapText="1"/>
    </xf>
    <xf numFmtId="4" fontId="17" fillId="0" borderId="12" xfId="0" applyNumberFormat="1" applyFont="1" applyFill="1" applyBorder="1" applyAlignment="1">
      <alignment/>
    </xf>
    <xf numFmtId="4" fontId="17" fillId="0" borderId="12" xfId="0" applyNumberFormat="1" applyFont="1" applyFill="1" applyBorder="1" applyAlignment="1">
      <alignment horizontal="center"/>
    </xf>
    <xf numFmtId="4" fontId="17" fillId="0" borderId="12" xfId="0" applyNumberFormat="1" applyFont="1" applyFill="1" applyBorder="1" applyAlignment="1">
      <alignment horizontal="left"/>
    </xf>
    <xf numFmtId="4" fontId="12" fillId="0" borderId="0" xfId="0" applyNumberFormat="1" applyFont="1" applyBorder="1" applyAlignment="1">
      <alignment/>
    </xf>
    <xf numFmtId="4" fontId="13" fillId="0" borderId="0" xfId="0" applyNumberFormat="1" applyFont="1" applyBorder="1" applyAlignment="1">
      <alignment/>
    </xf>
    <xf numFmtId="4" fontId="12" fillId="0" borderId="0" xfId="0" applyNumberFormat="1" applyFont="1" applyBorder="1" applyAlignment="1">
      <alignment horizontal="center"/>
    </xf>
    <xf numFmtId="4" fontId="12" fillId="0" borderId="0" xfId="0" applyNumberFormat="1" applyFont="1" applyBorder="1" applyAlignment="1">
      <alignment horizontal="left"/>
    </xf>
    <xf numFmtId="4" fontId="4" fillId="0" borderId="0" xfId="0" applyNumberFormat="1" applyFont="1" applyBorder="1" applyAlignment="1">
      <alignment/>
    </xf>
    <xf numFmtId="4" fontId="13" fillId="0" borderId="0" xfId="0" applyNumberFormat="1" applyFont="1" applyBorder="1" applyAlignment="1">
      <alignment/>
    </xf>
    <xf numFmtId="4" fontId="81" fillId="0" borderId="0" xfId="0" applyNumberFormat="1" applyFont="1" applyBorder="1" applyAlignment="1">
      <alignment/>
    </xf>
    <xf numFmtId="4" fontId="6" fillId="0" borderId="0" xfId="0" applyNumberFormat="1" applyFont="1" applyBorder="1" applyAlignment="1">
      <alignment/>
    </xf>
    <xf numFmtId="4" fontId="14" fillId="0" borderId="0" xfId="0" applyNumberFormat="1" applyFont="1" applyBorder="1" applyAlignment="1">
      <alignment/>
    </xf>
    <xf numFmtId="4" fontId="14" fillId="0" borderId="0" xfId="0" applyNumberFormat="1" applyFont="1" applyBorder="1" applyAlignment="1">
      <alignment horizontal="center"/>
    </xf>
    <xf numFmtId="4" fontId="9" fillId="0" borderId="0" xfId="0" applyNumberFormat="1" applyFont="1" applyBorder="1" applyAlignment="1">
      <alignment/>
    </xf>
    <xf numFmtId="4" fontId="14" fillId="0" borderId="0" xfId="0" applyNumberFormat="1" applyFont="1" applyBorder="1" applyAlignment="1">
      <alignment horizontal="left"/>
    </xf>
    <xf numFmtId="4" fontId="13" fillId="0" borderId="0" xfId="0" applyNumberFormat="1" applyFont="1" applyBorder="1" applyAlignment="1">
      <alignment horizontal="left" vertical="center"/>
    </xf>
    <xf numFmtId="4" fontId="13" fillId="0" borderId="23" xfId="0" applyNumberFormat="1" applyFont="1" applyBorder="1" applyAlignment="1">
      <alignment horizontal="left" vertical="center"/>
    </xf>
    <xf numFmtId="4" fontId="13" fillId="0" borderId="23" xfId="0" applyNumberFormat="1" applyFont="1" applyBorder="1" applyAlignment="1">
      <alignment horizontal="center" vertical="center"/>
    </xf>
    <xf numFmtId="4" fontId="6" fillId="0" borderId="23" xfId="0" applyNumberFormat="1" applyFont="1" applyBorder="1" applyAlignment="1">
      <alignment horizontal="center" vertical="center"/>
    </xf>
    <xf numFmtId="4" fontId="6" fillId="0" borderId="0" xfId="0" applyNumberFormat="1" applyFont="1" applyBorder="1" applyAlignment="1">
      <alignment horizontal="left" vertical="center"/>
    </xf>
    <xf numFmtId="4" fontId="13" fillId="0" borderId="0" xfId="0" applyNumberFormat="1" applyFont="1" applyBorder="1" applyAlignment="1">
      <alignment vertical="center"/>
    </xf>
    <xf numFmtId="4" fontId="13" fillId="0" borderId="23" xfId="0" applyNumberFormat="1" applyFont="1" applyBorder="1" applyAlignment="1">
      <alignment horizontal="left" vertical="center"/>
    </xf>
    <xf numFmtId="4" fontId="6" fillId="0" borderId="0" xfId="0" applyNumberFormat="1" applyFont="1" applyBorder="1" applyAlignment="1">
      <alignment vertical="center"/>
    </xf>
    <xf numFmtId="4" fontId="13" fillId="0" borderId="22" xfId="0" applyNumberFormat="1" applyFont="1" applyBorder="1" applyAlignment="1">
      <alignment horizontal="left" vertical="center"/>
    </xf>
    <xf numFmtId="4" fontId="13" fillId="0" borderId="18" xfId="0" applyNumberFormat="1" applyFont="1" applyBorder="1" applyAlignment="1">
      <alignment horizontal="left" vertical="center"/>
    </xf>
    <xf numFmtId="4" fontId="17" fillId="0" borderId="18" xfId="0" applyNumberFormat="1" applyFont="1" applyBorder="1" applyAlignment="1">
      <alignment vertical="center"/>
    </xf>
    <xf numFmtId="4" fontId="82" fillId="0" borderId="0" xfId="0" applyNumberFormat="1" applyFont="1" applyBorder="1" applyAlignment="1">
      <alignment vertical="center"/>
    </xf>
    <xf numFmtId="4" fontId="6" fillId="0" borderId="0" xfId="0" applyNumberFormat="1" applyFont="1" applyBorder="1" applyAlignment="1">
      <alignment horizontal="center" vertical="center"/>
    </xf>
    <xf numFmtId="4" fontId="5" fillId="0" borderId="0" xfId="0" applyNumberFormat="1" applyFont="1" applyBorder="1" applyAlignment="1">
      <alignment horizontal="center" vertical="center"/>
    </xf>
    <xf numFmtId="4" fontId="13" fillId="0" borderId="18" xfId="0" applyNumberFormat="1" applyFont="1" applyBorder="1" applyAlignment="1">
      <alignment horizontal="left" vertical="center"/>
    </xf>
    <xf numFmtId="4" fontId="13" fillId="0" borderId="24" xfId="0" applyNumberFormat="1" applyFont="1" applyBorder="1" applyAlignment="1">
      <alignment horizontal="center" vertical="center"/>
    </xf>
    <xf numFmtId="4" fontId="13" fillId="0" borderId="24" xfId="0" applyNumberFormat="1" applyFont="1" applyBorder="1" applyAlignment="1">
      <alignment horizontal="left" vertical="center"/>
    </xf>
    <xf numFmtId="4" fontId="13" fillId="0" borderId="24" xfId="0" applyNumberFormat="1" applyFont="1" applyBorder="1" applyAlignment="1">
      <alignment vertical="center"/>
    </xf>
    <xf numFmtId="4" fontId="17" fillId="0" borderId="0" xfId="0" applyNumberFormat="1" applyFont="1" applyBorder="1" applyAlignment="1">
      <alignment vertical="center"/>
    </xf>
    <xf numFmtId="4" fontId="17" fillId="0" borderId="0" xfId="0" applyNumberFormat="1" applyFont="1" applyBorder="1" applyAlignment="1">
      <alignment horizontal="center" vertical="center"/>
    </xf>
    <xf numFmtId="4" fontId="13" fillId="0" borderId="18" xfId="0" applyNumberFormat="1" applyFont="1" applyBorder="1" applyAlignment="1">
      <alignment vertical="center"/>
    </xf>
    <xf numFmtId="4" fontId="5" fillId="0" borderId="0" xfId="0" applyNumberFormat="1" applyFont="1" applyBorder="1" applyAlignment="1">
      <alignment vertical="center"/>
    </xf>
    <xf numFmtId="4" fontId="17" fillId="0" borderId="0" xfId="0" applyNumberFormat="1" applyFont="1" applyBorder="1" applyAlignment="1">
      <alignment horizontal="left"/>
    </xf>
    <xf numFmtId="4" fontId="5" fillId="0" borderId="0" xfId="0" applyNumberFormat="1" applyFont="1" applyBorder="1" applyAlignment="1">
      <alignment/>
    </xf>
    <xf numFmtId="4" fontId="5" fillId="0" borderId="0" xfId="0" applyNumberFormat="1" applyFont="1" applyBorder="1" applyAlignment="1">
      <alignment horizontal="center"/>
    </xf>
    <xf numFmtId="4" fontId="5" fillId="0" borderId="0" xfId="0" applyNumberFormat="1" applyFont="1" applyBorder="1" applyAlignment="1">
      <alignment horizontal="left"/>
    </xf>
    <xf numFmtId="4" fontId="6" fillId="0" borderId="0" xfId="0" applyNumberFormat="1" applyFont="1" applyBorder="1" applyAlignment="1">
      <alignment/>
    </xf>
    <xf numFmtId="4" fontId="6" fillId="0" borderId="0" xfId="0" applyNumberFormat="1" applyFont="1" applyBorder="1" applyAlignment="1">
      <alignment horizontal="center"/>
    </xf>
    <xf numFmtId="4" fontId="6" fillId="0" borderId="0" xfId="0" applyNumberFormat="1" applyFont="1" applyBorder="1" applyAlignment="1">
      <alignment horizontal="left"/>
    </xf>
    <xf numFmtId="4" fontId="4" fillId="0" borderId="0" xfId="0" applyNumberFormat="1" applyFont="1" applyBorder="1" applyAlignment="1">
      <alignment horizontal="center"/>
    </xf>
    <xf numFmtId="4" fontId="4" fillId="0" borderId="0" xfId="0" applyNumberFormat="1" applyFont="1" applyBorder="1" applyAlignment="1">
      <alignment horizontal="left"/>
    </xf>
    <xf numFmtId="4" fontId="83" fillId="0" borderId="0" xfId="0" applyNumberFormat="1" applyFont="1" applyAlignment="1">
      <alignment horizontal="justify" vertical="center"/>
    </xf>
    <xf numFmtId="4" fontId="0" fillId="0" borderId="0" xfId="0" applyNumberFormat="1" applyAlignment="1">
      <alignment/>
    </xf>
    <xf numFmtId="4" fontId="84" fillId="0" borderId="0" xfId="0" applyNumberFormat="1" applyFont="1" applyAlignment="1">
      <alignment vertical="center"/>
    </xf>
    <xf numFmtId="4" fontId="83" fillId="0" borderId="0" xfId="0" applyNumberFormat="1" applyFont="1" applyAlignment="1">
      <alignment vertical="center"/>
    </xf>
    <xf numFmtId="4" fontId="85" fillId="0" borderId="0" xfId="0" applyNumberFormat="1" applyFont="1" applyAlignment="1">
      <alignment vertical="center"/>
    </xf>
    <xf numFmtId="4" fontId="84" fillId="0" borderId="25" xfId="0" applyNumberFormat="1" applyFont="1" applyBorder="1" applyAlignment="1">
      <alignment vertical="center"/>
    </xf>
    <xf numFmtId="4" fontId="84" fillId="0" borderId="26" xfId="0" applyNumberFormat="1" applyFont="1" applyBorder="1" applyAlignment="1">
      <alignment vertical="center"/>
    </xf>
    <xf numFmtId="4" fontId="84" fillId="0" borderId="27" xfId="0" applyNumberFormat="1" applyFont="1" applyBorder="1" applyAlignment="1">
      <alignment vertical="center"/>
    </xf>
    <xf numFmtId="4" fontId="84" fillId="0" borderId="28" xfId="0" applyNumberFormat="1" applyFont="1" applyBorder="1" applyAlignment="1">
      <alignment vertical="center"/>
    </xf>
    <xf numFmtId="4" fontId="86" fillId="0" borderId="29" xfId="0" applyNumberFormat="1" applyFont="1" applyBorder="1" applyAlignment="1">
      <alignment vertical="center"/>
    </xf>
    <xf numFmtId="4" fontId="86" fillId="0" borderId="28" xfId="0" applyNumberFormat="1" applyFont="1" applyBorder="1" applyAlignment="1">
      <alignment vertical="center"/>
    </xf>
    <xf numFmtId="4" fontId="86" fillId="0" borderId="27" xfId="0" applyNumberFormat="1" applyFont="1" applyBorder="1" applyAlignment="1">
      <alignment vertical="center"/>
    </xf>
    <xf numFmtId="4" fontId="87" fillId="0" borderId="28" xfId="0" applyNumberFormat="1" applyFont="1" applyBorder="1" applyAlignment="1">
      <alignment vertical="center"/>
    </xf>
    <xf numFmtId="4" fontId="88" fillId="0" borderId="27" xfId="0" applyNumberFormat="1" applyFont="1" applyBorder="1" applyAlignment="1">
      <alignment vertical="center"/>
    </xf>
    <xf numFmtId="4" fontId="0" fillId="0" borderId="28" xfId="0" applyNumberFormat="1" applyBorder="1" applyAlignment="1">
      <alignment vertical="center"/>
    </xf>
    <xf numFmtId="4" fontId="89" fillId="0" borderId="25" xfId="0" applyNumberFormat="1" applyFont="1" applyBorder="1" applyAlignment="1">
      <alignment vertical="center"/>
    </xf>
    <xf numFmtId="4" fontId="90" fillId="0" borderId="26" xfId="0" applyNumberFormat="1" applyFont="1" applyBorder="1" applyAlignment="1">
      <alignment horizontal="right" vertical="center"/>
    </xf>
    <xf numFmtId="4" fontId="90" fillId="0" borderId="26" xfId="0" applyNumberFormat="1" applyFont="1" applyBorder="1" applyAlignment="1">
      <alignment vertical="center"/>
    </xf>
    <xf numFmtId="4" fontId="91" fillId="0" borderId="27" xfId="0" applyNumberFormat="1" applyFont="1" applyBorder="1" applyAlignment="1">
      <alignment vertical="center"/>
    </xf>
    <xf numFmtId="4" fontId="90" fillId="0" borderId="28" xfId="0" applyNumberFormat="1" applyFont="1" applyBorder="1" applyAlignment="1">
      <alignment horizontal="right" vertical="center"/>
    </xf>
    <xf numFmtId="4" fontId="90" fillId="0" borderId="28" xfId="0" applyNumberFormat="1" applyFont="1" applyBorder="1" applyAlignment="1">
      <alignment vertical="center"/>
    </xf>
    <xf numFmtId="4" fontId="89" fillId="0" borderId="27" xfId="0" applyNumberFormat="1" applyFont="1" applyBorder="1" applyAlignment="1">
      <alignment vertical="center"/>
    </xf>
    <xf numFmtId="4" fontId="92" fillId="0" borderId="28" xfId="0" applyNumberFormat="1" applyFont="1" applyBorder="1" applyAlignment="1">
      <alignment vertical="center"/>
    </xf>
    <xf numFmtId="4" fontId="91" fillId="0" borderId="28" xfId="0" applyNumberFormat="1" applyFont="1" applyBorder="1" applyAlignment="1">
      <alignment horizontal="right" vertical="center"/>
    </xf>
    <xf numFmtId="4" fontId="90" fillId="0" borderId="27" xfId="0" applyNumberFormat="1" applyFont="1" applyBorder="1" applyAlignment="1">
      <alignment vertical="center"/>
    </xf>
    <xf numFmtId="4" fontId="92" fillId="0" borderId="27" xfId="0" applyNumberFormat="1" applyFont="1" applyBorder="1" applyAlignment="1">
      <alignment vertical="center"/>
    </xf>
    <xf numFmtId="4" fontId="22" fillId="0" borderId="18" xfId="0" applyNumberFormat="1" applyFont="1" applyFill="1" applyBorder="1" applyAlignment="1">
      <alignment horizontal="right" vertical="top"/>
    </xf>
    <xf numFmtId="4" fontId="28" fillId="0" borderId="18" xfId="39" applyNumberFormat="1" applyFont="1" applyFill="1" applyBorder="1" applyAlignment="1">
      <alignment horizontal="right" vertical="center"/>
      <protection/>
    </xf>
    <xf numFmtId="4" fontId="29" fillId="0" borderId="18" xfId="0" applyNumberFormat="1" applyFont="1" applyFill="1" applyBorder="1" applyAlignment="1">
      <alignment horizontal="right" vertical="top"/>
    </xf>
    <xf numFmtId="4" fontId="22" fillId="0" borderId="18" xfId="0" applyNumberFormat="1" applyFont="1" applyFill="1" applyBorder="1" applyAlignment="1" applyProtection="1">
      <alignment horizontal="right" vertical="top"/>
      <protection locked="0"/>
    </xf>
    <xf numFmtId="4" fontId="26" fillId="0" borderId="18" xfId="0" applyNumberFormat="1" applyFont="1" applyFill="1" applyBorder="1" applyAlignment="1">
      <alignment horizontal="right" vertical="top"/>
    </xf>
    <xf numFmtId="4" fontId="22" fillId="0" borderId="0" xfId="0" applyNumberFormat="1" applyFont="1" applyFill="1" applyAlignment="1">
      <alignment horizontal="right" vertical="top"/>
    </xf>
    <xf numFmtId="4" fontId="26" fillId="0" borderId="0" xfId="0" applyNumberFormat="1" applyFont="1" applyFill="1" applyAlignment="1">
      <alignment horizontal="right" vertical="top"/>
    </xf>
    <xf numFmtId="4" fontId="32" fillId="0" borderId="18" xfId="0" applyNumberFormat="1" applyFont="1" applyFill="1" applyBorder="1" applyAlignment="1">
      <alignment horizontal="right" vertical="top"/>
    </xf>
    <xf numFmtId="4" fontId="22" fillId="0" borderId="18" xfId="0" applyNumberFormat="1" applyFont="1" applyBorder="1" applyAlignment="1">
      <alignment horizontal="center" vertical="top"/>
    </xf>
    <xf numFmtId="4" fontId="26" fillId="0" borderId="18" xfId="0" applyNumberFormat="1" applyFont="1" applyBorder="1" applyAlignment="1">
      <alignment/>
    </xf>
    <xf numFmtId="4" fontId="22" fillId="0" borderId="0" xfId="0" applyNumberFormat="1" applyFont="1" applyAlignment="1">
      <alignment/>
    </xf>
    <xf numFmtId="4" fontId="28" fillId="0" borderId="18" xfId="39" applyNumberFormat="1" applyFont="1" applyBorder="1" applyAlignment="1">
      <alignment vertical="top"/>
      <protection/>
    </xf>
    <xf numFmtId="4" fontId="28" fillId="0" borderId="18" xfId="39" applyNumberFormat="1" applyFont="1" applyBorder="1" applyAlignment="1">
      <alignment horizontal="left" vertical="center"/>
      <protection/>
    </xf>
    <xf numFmtId="4" fontId="26" fillId="0" borderId="18" xfId="0" applyNumberFormat="1" applyFont="1" applyBorder="1" applyAlignment="1">
      <alignment vertical="center" wrapText="1"/>
    </xf>
    <xf numFmtId="4" fontId="22" fillId="0" borderId="18" xfId="0" applyNumberFormat="1" applyFont="1" applyBorder="1" applyAlignment="1">
      <alignment horizontal="left" vertical="top" wrapText="1"/>
    </xf>
    <xf numFmtId="4" fontId="22" fillId="0" borderId="18" xfId="56" applyNumberFormat="1" applyFont="1" applyBorder="1" applyAlignment="1">
      <alignment vertical="top" wrapText="1"/>
      <protection/>
    </xf>
    <xf numFmtId="4" fontId="17" fillId="34" borderId="18" xfId="0" applyNumberFormat="1" applyFont="1" applyFill="1" applyBorder="1" applyAlignment="1">
      <alignment horizontal="left" vertical="top" wrapText="1"/>
    </xf>
    <xf numFmtId="4" fontId="26" fillId="0" borderId="18" xfId="0" applyNumberFormat="1" applyFont="1" applyBorder="1" applyAlignment="1">
      <alignment horizontal="center" vertical="top"/>
    </xf>
    <xf numFmtId="4" fontId="26" fillId="0" borderId="18" xfId="0" applyNumberFormat="1" applyFont="1" applyBorder="1" applyAlignment="1">
      <alignment wrapText="1"/>
    </xf>
    <xf numFmtId="4" fontId="31" fillId="0" borderId="0" xfId="0" applyNumberFormat="1" applyFont="1" applyAlignment="1">
      <alignment/>
    </xf>
    <xf numFmtId="4" fontId="22" fillId="0" borderId="0" xfId="0" applyNumberFormat="1" applyFont="1" applyAlignment="1">
      <alignment horizontal="center" vertical="top"/>
    </xf>
    <xf numFmtId="4" fontId="26" fillId="0" borderId="30" xfId="0" applyNumberFormat="1" applyFont="1" applyBorder="1" applyAlignment="1">
      <alignment vertical="center" wrapText="1"/>
    </xf>
    <xf numFmtId="4" fontId="26" fillId="0" borderId="0" xfId="0" applyNumberFormat="1" applyFont="1" applyAlignment="1">
      <alignment horizontal="center" vertical="top"/>
    </xf>
    <xf numFmtId="4" fontId="26" fillId="0" borderId="0" xfId="0" applyNumberFormat="1" applyFont="1" applyAlignment="1">
      <alignment wrapText="1"/>
    </xf>
    <xf numFmtId="4" fontId="22" fillId="0" borderId="18" xfId="0" applyNumberFormat="1" applyFont="1" applyBorder="1" applyAlignment="1">
      <alignment vertical="top" wrapText="1"/>
    </xf>
    <xf numFmtId="4" fontId="22" fillId="0" borderId="18" xfId="0" applyNumberFormat="1" applyFont="1" applyBorder="1" applyAlignment="1">
      <alignment/>
    </xf>
    <xf numFmtId="4" fontId="32" fillId="0" borderId="18" xfId="0" applyNumberFormat="1" applyFont="1" applyBorder="1" applyAlignment="1">
      <alignment horizontal="center" vertical="top"/>
    </xf>
    <xf numFmtId="4" fontId="32" fillId="0" borderId="18" xfId="0" applyNumberFormat="1" applyFont="1" applyBorder="1" applyAlignment="1">
      <alignment wrapText="1"/>
    </xf>
    <xf numFmtId="4" fontId="22" fillId="0" borderId="0" xfId="0" applyNumberFormat="1" applyFont="1" applyAlignment="1">
      <alignment wrapText="1"/>
    </xf>
    <xf numFmtId="4" fontId="29" fillId="0" borderId="0" xfId="39" applyNumberFormat="1" applyFont="1" applyAlignment="1">
      <alignment horizontal="center" vertical="top"/>
      <protection/>
    </xf>
    <xf numFmtId="4" fontId="22" fillId="0" borderId="0" xfId="0" applyNumberFormat="1" applyFont="1" applyFill="1" applyAlignment="1">
      <alignment/>
    </xf>
    <xf numFmtId="4" fontId="12" fillId="0" borderId="11" xfId="0" applyNumberFormat="1" applyFont="1" applyFill="1" applyBorder="1" applyAlignment="1">
      <alignment/>
    </xf>
    <xf numFmtId="4" fontId="12" fillId="0" borderId="14" xfId="0" applyNumberFormat="1" applyFont="1" applyFill="1" applyBorder="1" applyAlignment="1">
      <alignment horizontal="center"/>
    </xf>
    <xf numFmtId="4" fontId="17" fillId="0" borderId="11" xfId="0" applyNumberFormat="1" applyFont="1" applyFill="1" applyBorder="1" applyAlignment="1">
      <alignment/>
    </xf>
    <xf numFmtId="4" fontId="12" fillId="0" borderId="11" xfId="0" applyNumberFormat="1" applyFont="1" applyFill="1" applyBorder="1" applyAlignment="1">
      <alignment horizontal="center" vertical="top"/>
    </xf>
    <xf numFmtId="4" fontId="4" fillId="0" borderId="0" xfId="0" applyNumberFormat="1" applyFont="1" applyFill="1" applyBorder="1" applyAlignment="1">
      <alignment horizontal="center"/>
    </xf>
    <xf numFmtId="4" fontId="4" fillId="0" borderId="0" xfId="0" applyNumberFormat="1" applyFont="1" applyFill="1" applyBorder="1" applyAlignment="1">
      <alignment horizontal="left"/>
    </xf>
    <xf numFmtId="4" fontId="15" fillId="0" borderId="0" xfId="0" applyNumberFormat="1" applyFont="1" applyFill="1" applyBorder="1" applyAlignment="1">
      <alignment/>
    </xf>
    <xf numFmtId="4" fontId="15" fillId="0" borderId="0" xfId="0" applyNumberFormat="1" applyFont="1" applyFill="1" applyBorder="1" applyAlignment="1">
      <alignment horizontal="center"/>
    </xf>
    <xf numFmtId="4" fontId="11" fillId="0" borderId="0" xfId="0" applyNumberFormat="1" applyFont="1" applyFill="1" applyBorder="1" applyAlignment="1">
      <alignment/>
    </xf>
    <xf numFmtId="4" fontId="6" fillId="0" borderId="0" xfId="0" applyNumberFormat="1" applyFont="1" applyFill="1" applyBorder="1" applyAlignment="1">
      <alignment/>
    </xf>
    <xf numFmtId="4" fontId="13" fillId="0" borderId="20" xfId="0" applyNumberFormat="1" applyFont="1" applyFill="1" applyBorder="1" applyAlignment="1">
      <alignment/>
    </xf>
    <xf numFmtId="4" fontId="13" fillId="0" borderId="20" xfId="0" applyNumberFormat="1" applyFont="1" applyFill="1" applyBorder="1" applyAlignment="1">
      <alignment horizontal="center"/>
    </xf>
    <xf numFmtId="4" fontId="7" fillId="0" borderId="0" xfId="0" applyNumberFormat="1" applyFont="1" applyFill="1" applyBorder="1" applyAlignment="1">
      <alignment/>
    </xf>
    <xf numFmtId="4" fontId="17" fillId="0" borderId="0" xfId="0" applyNumberFormat="1" applyFont="1" applyFill="1" applyBorder="1" applyAlignment="1">
      <alignment/>
    </xf>
    <xf numFmtId="4" fontId="5" fillId="0" borderId="0" xfId="0" applyNumberFormat="1" applyFont="1" applyFill="1" applyBorder="1" applyAlignment="1">
      <alignment/>
    </xf>
    <xf numFmtId="4" fontId="18" fillId="0" borderId="0" xfId="0" applyNumberFormat="1" applyFont="1" applyFill="1" applyBorder="1" applyAlignment="1">
      <alignment horizontal="center"/>
    </xf>
    <xf numFmtId="4" fontId="16" fillId="0" borderId="0" xfId="0" applyNumberFormat="1" applyFont="1" applyFill="1" applyBorder="1" applyAlignment="1">
      <alignment horizontal="center"/>
    </xf>
    <xf numFmtId="4" fontId="10" fillId="0" borderId="0" xfId="0" applyNumberFormat="1" applyFont="1" applyFill="1" applyBorder="1" applyAlignment="1">
      <alignment/>
    </xf>
    <xf numFmtId="4" fontId="12" fillId="0" borderId="15"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4" fontId="4" fillId="0" borderId="0" xfId="0" applyNumberFormat="1" applyFont="1" applyFill="1" applyBorder="1" applyAlignment="1">
      <alignment horizontal="left" vertical="center"/>
    </xf>
    <xf numFmtId="4" fontId="4" fillId="0" borderId="0" xfId="0" applyNumberFormat="1" applyFont="1" applyFill="1" applyBorder="1" applyAlignment="1">
      <alignment horizontal="center" vertical="center"/>
    </xf>
    <xf numFmtId="4" fontId="12" fillId="0" borderId="0" xfId="0" applyNumberFormat="1" applyFont="1" applyFill="1" applyBorder="1" applyAlignment="1">
      <alignment horizontal="left"/>
    </xf>
    <xf numFmtId="4" fontId="13" fillId="0" borderId="11" xfId="0" applyNumberFormat="1" applyFont="1" applyFill="1" applyBorder="1" applyAlignment="1">
      <alignment horizontal="center"/>
    </xf>
    <xf numFmtId="4" fontId="7" fillId="0" borderId="0" xfId="0" applyNumberFormat="1" applyFont="1" applyFill="1" applyBorder="1" applyAlignment="1">
      <alignment horizontal="left"/>
    </xf>
    <xf numFmtId="4" fontId="12" fillId="0" borderId="0" xfId="0" applyNumberFormat="1" applyFont="1" applyFill="1" applyBorder="1" applyAlignment="1">
      <alignment horizontal="center"/>
    </xf>
    <xf numFmtId="4" fontId="4" fillId="0" borderId="0" xfId="0" applyNumberFormat="1" applyFont="1" applyFill="1" applyBorder="1" applyAlignment="1">
      <alignment horizontal="left"/>
    </xf>
    <xf numFmtId="4" fontId="7" fillId="0" borderId="0" xfId="0" applyNumberFormat="1" applyFont="1" applyFill="1" applyBorder="1" applyAlignment="1">
      <alignment horizontal="left"/>
    </xf>
    <xf numFmtId="4" fontId="4" fillId="0" borderId="0" xfId="0" applyNumberFormat="1" applyFont="1" applyFill="1" applyBorder="1" applyAlignment="1">
      <alignment horizontal="right"/>
    </xf>
    <xf numFmtId="4" fontId="17" fillId="0" borderId="0" xfId="0" applyNumberFormat="1" applyFont="1" applyFill="1" applyBorder="1" applyAlignment="1">
      <alignment horizontal="center"/>
    </xf>
    <xf numFmtId="4" fontId="17" fillId="0" borderId="0" xfId="0" applyNumberFormat="1" applyFont="1" applyFill="1" applyBorder="1" applyAlignment="1">
      <alignment horizontal="left"/>
    </xf>
    <xf numFmtId="4" fontId="4" fillId="0" borderId="0" xfId="0" applyNumberFormat="1" applyFont="1" applyFill="1" applyBorder="1" applyAlignment="1">
      <alignment horizontal="right"/>
    </xf>
    <xf numFmtId="4" fontId="6" fillId="0" borderId="11" xfId="0" applyNumberFormat="1" applyFont="1" applyFill="1" applyBorder="1" applyAlignment="1">
      <alignment/>
    </xf>
    <xf numFmtId="4" fontId="12" fillId="0" borderId="14" xfId="0" applyNumberFormat="1" applyFont="1" applyFill="1" applyBorder="1" applyAlignment="1">
      <alignment horizontal="center"/>
    </xf>
    <xf numFmtId="4" fontId="12" fillId="0" borderId="11" xfId="53" applyNumberFormat="1" applyFont="1" applyFill="1" applyBorder="1" applyAlignment="1">
      <alignment horizontal="center"/>
      <protection/>
    </xf>
    <xf numFmtId="4" fontId="12" fillId="0" borderId="13" xfId="0" applyNumberFormat="1" applyFont="1" applyFill="1" applyBorder="1" applyAlignment="1">
      <alignment horizontal="center"/>
    </xf>
    <xf numFmtId="4" fontId="18" fillId="0" borderId="0" xfId="0" applyNumberFormat="1" applyFont="1" applyFill="1" applyBorder="1" applyAlignment="1">
      <alignment horizontal="right"/>
    </xf>
    <xf numFmtId="4" fontId="7" fillId="0" borderId="0" xfId="0" applyNumberFormat="1" applyFont="1" applyFill="1" applyBorder="1" applyAlignment="1">
      <alignment/>
    </xf>
    <xf numFmtId="4" fontId="12" fillId="0" borderId="0" xfId="0" applyNumberFormat="1" applyFont="1" applyFill="1" applyAlignment="1">
      <alignment/>
    </xf>
    <xf numFmtId="4" fontId="12" fillId="0" borderId="14" xfId="0" applyNumberFormat="1" applyFont="1" applyFill="1" applyBorder="1" applyAlignment="1">
      <alignment/>
    </xf>
    <xf numFmtId="4" fontId="18" fillId="0" borderId="0" xfId="0" applyNumberFormat="1" applyFont="1" applyFill="1" applyBorder="1" applyAlignment="1">
      <alignment horizontal="left"/>
    </xf>
    <xf numFmtId="4" fontId="18" fillId="0" borderId="0" xfId="0" applyNumberFormat="1" applyFont="1" applyFill="1" applyBorder="1" applyAlignment="1">
      <alignment/>
    </xf>
    <xf numFmtId="4" fontId="12" fillId="0" borderId="0" xfId="0" applyNumberFormat="1" applyFont="1" applyFill="1" applyBorder="1" applyAlignment="1">
      <alignment horizontal="left"/>
    </xf>
    <xf numFmtId="4" fontId="5" fillId="0" borderId="0" xfId="0" applyNumberFormat="1" applyFont="1" applyFill="1" applyBorder="1" applyAlignment="1">
      <alignment/>
    </xf>
    <xf numFmtId="4" fontId="17" fillId="0" borderId="0" xfId="0" applyNumberFormat="1" applyFont="1" applyFill="1" applyAlignment="1">
      <alignment/>
    </xf>
    <xf numFmtId="4" fontId="12" fillId="0" borderId="11" xfId="0" applyNumberFormat="1" applyFont="1" applyFill="1" applyBorder="1" applyAlignment="1">
      <alignment horizontal="justify"/>
    </xf>
    <xf numFmtId="4" fontId="5" fillId="0" borderId="11" xfId="0" applyNumberFormat="1" applyFont="1" applyFill="1" applyBorder="1" applyAlignment="1">
      <alignment/>
    </xf>
    <xf numFmtId="4" fontId="12" fillId="0" borderId="13" xfId="0" applyNumberFormat="1" applyFont="1" applyFill="1" applyBorder="1" applyAlignment="1">
      <alignment/>
    </xf>
    <xf numFmtId="4" fontId="4" fillId="0" borderId="0" xfId="0" applyNumberFormat="1" applyFont="1" applyFill="1" applyBorder="1" applyAlignment="1">
      <alignment horizontal="right" wrapText="1"/>
    </xf>
    <xf numFmtId="4" fontId="4" fillId="0" borderId="0" xfId="0" applyNumberFormat="1" applyFont="1" applyFill="1" applyBorder="1" applyAlignment="1">
      <alignment horizontal="left" wrapText="1"/>
    </xf>
    <xf numFmtId="4" fontId="5" fillId="0" borderId="0" xfId="0" applyNumberFormat="1" applyFont="1" applyFill="1" applyBorder="1" applyAlignment="1">
      <alignment wrapText="1"/>
    </xf>
    <xf numFmtId="4" fontId="12" fillId="0" borderId="11" xfId="0" applyNumberFormat="1" applyFont="1" applyFill="1" applyBorder="1" applyAlignment="1">
      <alignment horizontal="left" wrapText="1"/>
    </xf>
    <xf numFmtId="4" fontId="12" fillId="0" borderId="11" xfId="50" applyNumberFormat="1" applyFont="1" applyFill="1" applyBorder="1">
      <alignment/>
      <protection/>
    </xf>
    <xf numFmtId="4" fontId="12" fillId="0" borderId="13" xfId="76" applyNumberFormat="1" applyFont="1" applyFill="1" applyBorder="1" applyAlignment="1">
      <alignment horizontal="right"/>
    </xf>
    <xf numFmtId="0" fontId="15" fillId="0" borderId="0" xfId="52" applyFont="1" applyBorder="1" applyAlignment="1">
      <alignment horizontal="right" vertical="top" wrapText="1"/>
      <protection/>
    </xf>
    <xf numFmtId="0" fontId="36" fillId="0" borderId="0" xfId="52" applyFont="1" applyBorder="1" applyAlignment="1">
      <alignment horizontal="left" vertical="top"/>
      <protection/>
    </xf>
    <xf numFmtId="2" fontId="37" fillId="0" borderId="0" xfId="52" applyNumberFormat="1" applyFont="1" applyBorder="1" applyAlignment="1">
      <alignment horizontal="center" vertical="top" wrapText="1"/>
      <protection/>
    </xf>
    <xf numFmtId="0" fontId="37" fillId="0" borderId="0" xfId="52" applyFont="1" applyBorder="1" applyAlignment="1">
      <alignment horizontal="left" vertical="top" wrapText="1"/>
      <protection/>
    </xf>
    <xf numFmtId="212" fontId="37" fillId="0" borderId="0" xfId="52" applyNumberFormat="1" applyFont="1" applyBorder="1" applyAlignment="1">
      <alignment horizontal="center" vertical="top" wrapText="1"/>
      <protection/>
    </xf>
    <xf numFmtId="212" fontId="37" fillId="0" borderId="31" xfId="52" applyNumberFormat="1" applyFont="1" applyBorder="1" applyAlignment="1">
      <alignment horizontal="center" vertical="top" wrapText="1"/>
      <protection/>
    </xf>
    <xf numFmtId="0" fontId="64" fillId="0" borderId="0" xfId="51">
      <alignment/>
      <protection/>
    </xf>
    <xf numFmtId="0" fontId="38" fillId="0" borderId="0" xfId="52" applyFont="1" applyBorder="1" applyAlignment="1">
      <alignment horizontal="left" vertical="top" wrapText="1"/>
      <protection/>
    </xf>
    <xf numFmtId="0" fontId="38" fillId="0" borderId="31" xfId="52" applyFont="1" applyBorder="1" applyAlignment="1">
      <alignment horizontal="left" vertical="top" wrapText="1"/>
      <protection/>
    </xf>
    <xf numFmtId="0" fontId="38" fillId="0" borderId="0" xfId="52" applyFont="1" applyBorder="1" applyAlignment="1">
      <alignment horizontal="left" vertical="top"/>
      <protection/>
    </xf>
    <xf numFmtId="0" fontId="13" fillId="0" borderId="0" xfId="52" applyFont="1" applyBorder="1">
      <alignment/>
      <protection/>
    </xf>
    <xf numFmtId="0" fontId="17" fillId="0" borderId="0" xfId="52" applyFont="1" applyBorder="1">
      <alignment/>
      <protection/>
    </xf>
    <xf numFmtId="0" fontId="17" fillId="0" borderId="31" xfId="52" applyFont="1" applyBorder="1">
      <alignment/>
      <protection/>
    </xf>
    <xf numFmtId="0" fontId="16" fillId="0" borderId="0" xfId="52" applyFont="1" applyBorder="1">
      <alignment/>
      <protection/>
    </xf>
    <xf numFmtId="0" fontId="38" fillId="0" borderId="0" xfId="52" applyFont="1" applyBorder="1" applyAlignment="1">
      <alignment horizontal="left" vertical="top" wrapText="1"/>
      <protection/>
    </xf>
    <xf numFmtId="0" fontId="38" fillId="0" borderId="31" xfId="52" applyFont="1" applyBorder="1" applyAlignment="1">
      <alignment horizontal="left" vertical="top" wrapText="1"/>
      <protection/>
    </xf>
    <xf numFmtId="0" fontId="16" fillId="0" borderId="0" xfId="52" applyFont="1" applyBorder="1" applyAlignment="1">
      <alignment horizontal="left" vertical="top" wrapText="1"/>
      <protection/>
    </xf>
    <xf numFmtId="0" fontId="16" fillId="0" borderId="31" xfId="52" applyFont="1" applyBorder="1" applyAlignment="1">
      <alignment horizontal="left" vertical="top" wrapText="1"/>
      <protection/>
    </xf>
    <xf numFmtId="0" fontId="17" fillId="0" borderId="0" xfId="52" applyFont="1" applyBorder="1" applyAlignment="1">
      <alignment horizontal="left" vertical="top" wrapText="1"/>
      <protection/>
    </xf>
    <xf numFmtId="0" fontId="17" fillId="0" borderId="31" xfId="52" applyFont="1" applyBorder="1" applyAlignment="1">
      <alignment horizontal="left" vertical="top" wrapText="1"/>
      <protection/>
    </xf>
    <xf numFmtId="0" fontId="38" fillId="0" borderId="0" xfId="52" applyFont="1" applyBorder="1" applyAlignment="1" quotePrefix="1">
      <alignment horizontal="left" vertical="top" wrapText="1"/>
      <protection/>
    </xf>
    <xf numFmtId="0" fontId="38" fillId="0" borderId="20" xfId="52" applyFont="1" applyBorder="1" applyAlignment="1" quotePrefix="1">
      <alignment horizontal="left" vertical="top" wrapText="1"/>
      <protection/>
    </xf>
    <xf numFmtId="0" fontId="38" fillId="0" borderId="20" xfId="52" applyFont="1" applyBorder="1" applyAlignment="1">
      <alignment horizontal="left" vertical="top" wrapText="1"/>
      <protection/>
    </xf>
    <xf numFmtId="0" fontId="38" fillId="0" borderId="32" xfId="52" applyFont="1" applyBorder="1" applyAlignment="1">
      <alignment horizontal="left" vertical="top" wrapText="1"/>
      <protection/>
    </xf>
    <xf numFmtId="0" fontId="38" fillId="0" borderId="31" xfId="52" applyFont="1" applyBorder="1" applyAlignment="1" quotePrefix="1">
      <alignment horizontal="left" vertical="top" wrapText="1"/>
      <protection/>
    </xf>
    <xf numFmtId="0" fontId="38" fillId="0" borderId="0" xfId="52" applyFont="1" applyBorder="1" applyAlignment="1">
      <alignment vertical="top" wrapText="1"/>
      <protection/>
    </xf>
    <xf numFmtId="0" fontId="38" fillId="0" borderId="31" xfId="52" applyFont="1" applyBorder="1" applyAlignment="1">
      <alignment vertical="top" wrapText="1"/>
      <protection/>
    </xf>
    <xf numFmtId="0" fontId="38" fillId="0" borderId="20" xfId="52" applyFont="1" applyBorder="1" applyAlignment="1">
      <alignment vertical="top"/>
      <protection/>
    </xf>
    <xf numFmtId="0" fontId="38" fillId="0" borderId="32" xfId="52" applyFont="1" applyBorder="1" applyAlignment="1">
      <alignment vertical="top"/>
      <protection/>
    </xf>
    <xf numFmtId="0" fontId="38" fillId="0" borderId="0" xfId="52" applyFont="1" applyFill="1" applyBorder="1" applyAlignment="1">
      <alignment horizontal="left" vertical="top" wrapText="1"/>
      <protection/>
    </xf>
    <xf numFmtId="0" fontId="17" fillId="0" borderId="0" xfId="52" applyFont="1" applyBorder="1" applyAlignment="1">
      <alignment vertical="top" wrapText="1"/>
      <protection/>
    </xf>
    <xf numFmtId="0" fontId="17" fillId="0" borderId="31" xfId="52" applyFont="1" applyBorder="1" applyAlignment="1">
      <alignment vertical="top" wrapText="1"/>
      <protection/>
    </xf>
    <xf numFmtId="0" fontId="38" fillId="0" borderId="0" xfId="52" applyFont="1" applyFill="1" applyBorder="1" applyAlignment="1" quotePrefix="1">
      <alignment horizontal="left" vertical="top" wrapText="1"/>
      <protection/>
    </xf>
    <xf numFmtId="0" fontId="38" fillId="0" borderId="0" xfId="52" applyFont="1" applyBorder="1" applyAlignment="1">
      <alignment vertical="top"/>
      <protection/>
    </xf>
    <xf numFmtId="0" fontId="38" fillId="0" borderId="31" xfId="52" applyFont="1" applyBorder="1" applyAlignment="1">
      <alignment vertical="top"/>
      <protection/>
    </xf>
    <xf numFmtId="0" fontId="17" fillId="0" borderId="0" xfId="52" applyFont="1" applyBorder="1" applyAlignment="1">
      <alignment wrapText="1"/>
      <protection/>
    </xf>
    <xf numFmtId="0" fontId="17" fillId="0" borderId="31" xfId="52" applyFont="1" applyBorder="1" applyAlignment="1">
      <alignment wrapText="1"/>
      <protection/>
    </xf>
    <xf numFmtId="0" fontId="16" fillId="0" borderId="0" xfId="52" applyFont="1" applyBorder="1" applyAlignment="1" quotePrefix="1">
      <alignment horizontal="left" vertical="top" wrapText="1"/>
      <protection/>
    </xf>
    <xf numFmtId="0" fontId="16" fillId="0" borderId="31" xfId="52" applyFont="1" applyBorder="1" applyAlignment="1" quotePrefix="1">
      <alignment horizontal="left" vertical="top" wrapText="1"/>
      <protection/>
    </xf>
    <xf numFmtId="0" fontId="38" fillId="0" borderId="0" xfId="52" applyFont="1" applyFill="1" applyBorder="1" applyAlignment="1">
      <alignment vertical="top" wrapText="1"/>
      <protection/>
    </xf>
    <xf numFmtId="0" fontId="38" fillId="0" borderId="31" xfId="52" applyFont="1" applyFill="1" applyBorder="1" applyAlignment="1">
      <alignment vertical="top" wrapText="1"/>
      <protection/>
    </xf>
    <xf numFmtId="0" fontId="38" fillId="0" borderId="20" xfId="52" applyFont="1" applyFill="1" applyBorder="1" applyAlignment="1">
      <alignment horizontal="left" vertical="top" wrapText="1"/>
      <protection/>
    </xf>
    <xf numFmtId="0" fontId="38" fillId="0" borderId="20" xfId="52" applyFont="1" applyFill="1" applyBorder="1" applyAlignment="1">
      <alignment vertical="top" wrapText="1"/>
      <protection/>
    </xf>
    <xf numFmtId="0" fontId="38" fillId="0" borderId="32" xfId="52" applyFont="1" applyFill="1" applyBorder="1" applyAlignment="1">
      <alignment vertical="top" wrapText="1"/>
      <protection/>
    </xf>
    <xf numFmtId="4" fontId="21" fillId="0" borderId="0" xfId="0" applyNumberFormat="1" applyFont="1" applyBorder="1" applyAlignment="1">
      <alignment horizontal="left" vertical="center" wrapText="1"/>
    </xf>
    <xf numFmtId="4" fontId="14" fillId="0" borderId="0" xfId="0" applyNumberFormat="1" applyFont="1" applyBorder="1" applyAlignment="1">
      <alignment horizontal="center"/>
    </xf>
    <xf numFmtId="4" fontId="13" fillId="0" borderId="23" xfId="0" applyNumberFormat="1" applyFont="1" applyBorder="1" applyAlignment="1">
      <alignment horizontal="center" vertical="center"/>
    </xf>
    <xf numFmtId="4" fontId="13" fillId="0" borderId="22" xfId="0" applyNumberFormat="1" applyFont="1" applyBorder="1" applyAlignment="1">
      <alignment horizontal="center" vertical="center"/>
    </xf>
    <xf numFmtId="4" fontId="17" fillId="0" borderId="23" xfId="0" applyNumberFormat="1" applyFont="1" applyBorder="1" applyAlignment="1">
      <alignment horizontal="left" vertical="center"/>
    </xf>
    <xf numFmtId="4" fontId="17" fillId="0" borderId="22" xfId="0" applyNumberFormat="1" applyFont="1" applyBorder="1" applyAlignment="1">
      <alignment horizontal="left" vertical="center"/>
    </xf>
    <xf numFmtId="4" fontId="5" fillId="0" borderId="23" xfId="0" applyNumberFormat="1" applyFont="1" applyBorder="1" applyAlignment="1">
      <alignment horizontal="center" vertical="center"/>
    </xf>
    <xf numFmtId="4" fontId="5" fillId="0" borderId="22" xfId="0" applyNumberFormat="1" applyFont="1" applyBorder="1" applyAlignment="1">
      <alignment horizontal="center" vertical="center"/>
    </xf>
    <xf numFmtId="4" fontId="15" fillId="0" borderId="0" xfId="0" applyNumberFormat="1" applyFont="1" applyFill="1" applyBorder="1" applyAlignment="1">
      <alignment horizontal="center"/>
    </xf>
    <xf numFmtId="0" fontId="15" fillId="0" borderId="0" xfId="0" applyFont="1" applyFill="1" applyBorder="1" applyAlignment="1">
      <alignment horizontal="center"/>
    </xf>
    <xf numFmtId="4" fontId="93" fillId="0" borderId="0" xfId="0" applyNumberFormat="1" applyFont="1" applyAlignment="1">
      <alignment vertical="center"/>
    </xf>
    <xf numFmtId="4" fontId="93" fillId="0" borderId="33" xfId="0" applyNumberFormat="1" applyFont="1" applyBorder="1" applyAlignment="1">
      <alignment vertical="center"/>
    </xf>
    <xf numFmtId="4" fontId="86" fillId="0" borderId="34" xfId="0" applyNumberFormat="1" applyFont="1" applyBorder="1" applyAlignment="1">
      <alignment vertical="center"/>
    </xf>
    <xf numFmtId="4" fontId="86" fillId="0" borderId="27" xfId="0" applyNumberFormat="1" applyFont="1" applyBorder="1" applyAlignment="1">
      <alignment vertical="center"/>
    </xf>
    <xf numFmtId="4" fontId="87" fillId="0" borderId="34" xfId="0" applyNumberFormat="1" applyFont="1" applyBorder="1" applyAlignment="1">
      <alignment vertical="center"/>
    </xf>
    <xf numFmtId="4" fontId="87" fillId="0" borderId="27" xfId="0" applyNumberFormat="1" applyFont="1" applyBorder="1" applyAlignment="1">
      <alignment vertical="center"/>
    </xf>
    <xf numFmtId="4" fontId="93" fillId="0" borderId="35" xfId="0" applyNumberFormat="1" applyFont="1" applyBorder="1" applyAlignment="1">
      <alignment vertical="center"/>
    </xf>
    <xf numFmtId="4" fontId="28" fillId="0" borderId="18" xfId="39" applyNumberFormat="1" applyFont="1" applyBorder="1" applyAlignment="1">
      <alignment vertical="top"/>
      <protection/>
    </xf>
    <xf numFmtId="4" fontId="22" fillId="0" borderId="18" xfId="0" applyNumberFormat="1" applyFont="1" applyBorder="1" applyAlignment="1">
      <alignment vertical="top"/>
    </xf>
  </cellXfs>
  <cellStyles count="6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 [0]_DELO1" xfId="34"/>
    <cellStyle name="Currency_1 zadr`evalnik " xfId="35"/>
    <cellStyle name="Currency0" xfId="36"/>
    <cellStyle name="Date" xfId="37"/>
    <cellStyle name="Dobro" xfId="38"/>
    <cellStyle name="Excel Built-in Normal" xfId="39"/>
    <cellStyle name="Fixed" xfId="40"/>
    <cellStyle name="Heading 1" xfId="41"/>
    <cellStyle name="Heading 2" xfId="42"/>
    <cellStyle name="Hyperlink" xfId="43"/>
    <cellStyle name="Izhod" xfId="44"/>
    <cellStyle name="Naslov" xfId="45"/>
    <cellStyle name="Naslov 1" xfId="46"/>
    <cellStyle name="Naslov 2" xfId="47"/>
    <cellStyle name="Naslov 3" xfId="48"/>
    <cellStyle name="Naslov 4" xfId="49"/>
    <cellStyle name="Navadno 2" xfId="50"/>
    <cellStyle name="Navadno 3" xfId="51"/>
    <cellStyle name="Navadno 7" xfId="52"/>
    <cellStyle name="Navadno_Žiri_Goropeke_predračun_4_VOZIŠČE" xfId="53"/>
    <cellStyle name="Nevtralno" xfId="54"/>
    <cellStyle name="Normal_1 zadr`evalnik " xfId="55"/>
    <cellStyle name="Normal_Sheet1" xfId="56"/>
    <cellStyle name="Followed Hyperlink" xfId="57"/>
    <cellStyle name="Percent" xfId="58"/>
    <cellStyle name="Opomba" xfId="59"/>
    <cellStyle name="Opozorilo" xfId="60"/>
    <cellStyle name="Percent_1 zadr`evalnik " xfId="61"/>
    <cellStyle name="Pojasnjevalno besedilo" xfId="62"/>
    <cellStyle name="Poudarek1" xfId="63"/>
    <cellStyle name="Poudarek2" xfId="64"/>
    <cellStyle name="Poudarek3" xfId="65"/>
    <cellStyle name="Poudarek4" xfId="66"/>
    <cellStyle name="Poudarek5" xfId="67"/>
    <cellStyle name="Poudarek6" xfId="68"/>
    <cellStyle name="Povezana celica" xfId="69"/>
    <cellStyle name="Preveri celico" xfId="70"/>
    <cellStyle name="Računanje" xfId="71"/>
    <cellStyle name="Slabo" xfId="72"/>
    <cellStyle name="Total" xfId="73"/>
    <cellStyle name="Currency" xfId="74"/>
    <cellStyle name="Currency [0]" xfId="75"/>
    <cellStyle name="Comma" xfId="76"/>
    <cellStyle name="Comma [0]" xfId="77"/>
    <cellStyle name="Vnos" xfId="78"/>
    <cellStyle name="Vsota"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66"/>
  <sheetViews>
    <sheetView zoomScalePageLayoutView="0" workbookViewId="0" topLeftCell="A22">
      <selection activeCell="I27" sqref="I27"/>
    </sheetView>
  </sheetViews>
  <sheetFormatPr defaultColWidth="8.75390625" defaultRowHeight="15.75"/>
  <cols>
    <col min="1" max="16384" width="8.75390625" style="368" customWidth="1"/>
  </cols>
  <sheetData>
    <row r="1" spans="1:7" ht="16.5">
      <c r="A1" s="362"/>
      <c r="B1" s="363" t="s">
        <v>686</v>
      </c>
      <c r="C1" s="363"/>
      <c r="D1" s="364"/>
      <c r="E1" s="365"/>
      <c r="F1" s="366"/>
      <c r="G1" s="367"/>
    </row>
    <row r="2" spans="1:7" ht="15">
      <c r="A2" s="376" t="s">
        <v>687</v>
      </c>
      <c r="B2" s="376"/>
      <c r="C2" s="376"/>
      <c r="D2" s="376"/>
      <c r="E2" s="376"/>
      <c r="F2" s="376"/>
      <c r="G2" s="377"/>
    </row>
    <row r="3" spans="1:7" ht="15">
      <c r="A3" s="376" t="s">
        <v>688</v>
      </c>
      <c r="B3" s="376"/>
      <c r="C3" s="376"/>
      <c r="D3" s="376"/>
      <c r="E3" s="376"/>
      <c r="F3" s="376"/>
      <c r="G3" s="377"/>
    </row>
    <row r="4" spans="1:7" ht="15">
      <c r="A4" s="376" t="s">
        <v>689</v>
      </c>
      <c r="B4" s="376"/>
      <c r="C4" s="376"/>
      <c r="D4" s="376"/>
      <c r="E4" s="376"/>
      <c r="F4" s="376"/>
      <c r="G4" s="377"/>
    </row>
    <row r="5" spans="1:7" ht="15">
      <c r="A5" s="376" t="s">
        <v>690</v>
      </c>
      <c r="B5" s="376"/>
      <c r="C5" s="376"/>
      <c r="D5" s="376"/>
      <c r="E5" s="376"/>
      <c r="F5" s="376"/>
      <c r="G5" s="377"/>
    </row>
    <row r="6" spans="1:7" ht="15">
      <c r="A6" s="376" t="s">
        <v>691</v>
      </c>
      <c r="B6" s="376"/>
      <c r="C6" s="376"/>
      <c r="D6" s="376"/>
      <c r="E6" s="376"/>
      <c r="F6" s="376"/>
      <c r="G6" s="377"/>
    </row>
    <row r="7" spans="1:7" ht="15">
      <c r="A7" s="371" t="s">
        <v>692</v>
      </c>
      <c r="B7" s="369"/>
      <c r="C7" s="369"/>
      <c r="D7" s="369"/>
      <c r="E7" s="369"/>
      <c r="F7" s="369"/>
      <c r="G7" s="370"/>
    </row>
    <row r="8" spans="1:7" ht="15">
      <c r="A8" s="378" t="s">
        <v>693</v>
      </c>
      <c r="B8" s="378"/>
      <c r="C8" s="378"/>
      <c r="D8" s="378"/>
      <c r="E8" s="378"/>
      <c r="F8" s="378"/>
      <c r="G8" s="379"/>
    </row>
    <row r="9" spans="1:7" ht="15">
      <c r="A9" s="376" t="s">
        <v>694</v>
      </c>
      <c r="B9" s="380"/>
      <c r="C9" s="380"/>
      <c r="D9" s="380"/>
      <c r="E9" s="380"/>
      <c r="F9" s="380"/>
      <c r="G9" s="381"/>
    </row>
    <row r="10" spans="1:7" ht="15">
      <c r="A10" s="376" t="s">
        <v>695</v>
      </c>
      <c r="B10" s="376"/>
      <c r="C10" s="376"/>
      <c r="D10" s="376"/>
      <c r="E10" s="376"/>
      <c r="F10" s="376"/>
      <c r="G10" s="377"/>
    </row>
    <row r="11" spans="1:7" ht="15">
      <c r="A11" s="376" t="s">
        <v>696</v>
      </c>
      <c r="B11" s="376"/>
      <c r="C11" s="376"/>
      <c r="D11" s="376"/>
      <c r="E11" s="376"/>
      <c r="F11" s="376"/>
      <c r="G11" s="377"/>
    </row>
    <row r="12" spans="1:7" ht="15">
      <c r="A12" s="376" t="s">
        <v>697</v>
      </c>
      <c r="B12" s="376"/>
      <c r="C12" s="376"/>
      <c r="D12" s="376"/>
      <c r="E12" s="376"/>
      <c r="F12" s="376"/>
      <c r="G12" s="377"/>
    </row>
    <row r="13" spans="1:7" ht="15">
      <c r="A13" s="376" t="s">
        <v>698</v>
      </c>
      <c r="B13" s="376"/>
      <c r="C13" s="376"/>
      <c r="D13" s="376"/>
      <c r="E13" s="376"/>
      <c r="F13" s="376"/>
      <c r="G13" s="377"/>
    </row>
    <row r="14" spans="1:7" ht="15">
      <c r="A14" s="378" t="s">
        <v>699</v>
      </c>
      <c r="B14" s="378"/>
      <c r="C14" s="378"/>
      <c r="D14" s="378"/>
      <c r="E14" s="369"/>
      <c r="F14" s="369"/>
      <c r="G14" s="370"/>
    </row>
    <row r="15" spans="1:7" ht="15">
      <c r="A15" s="376" t="s">
        <v>700</v>
      </c>
      <c r="B15" s="376"/>
      <c r="C15" s="376"/>
      <c r="D15" s="376"/>
      <c r="E15" s="376"/>
      <c r="F15" s="376"/>
      <c r="G15" s="377"/>
    </row>
    <row r="16" spans="1:7" ht="15">
      <c r="A16" s="382" t="s">
        <v>701</v>
      </c>
      <c r="B16" s="376"/>
      <c r="C16" s="376"/>
      <c r="D16" s="376"/>
      <c r="E16" s="376"/>
      <c r="F16" s="376"/>
      <c r="G16" s="377"/>
    </row>
    <row r="17" spans="1:7" ht="15">
      <c r="A17" s="383" t="s">
        <v>702</v>
      </c>
      <c r="B17" s="384"/>
      <c r="C17" s="384"/>
      <c r="D17" s="384"/>
      <c r="E17" s="384"/>
      <c r="F17" s="384"/>
      <c r="G17" s="385"/>
    </row>
    <row r="18" spans="1:7" ht="15">
      <c r="A18" s="382" t="s">
        <v>703</v>
      </c>
      <c r="B18" s="382"/>
      <c r="C18" s="382"/>
      <c r="D18" s="382"/>
      <c r="E18" s="382"/>
      <c r="F18" s="382"/>
      <c r="G18" s="386"/>
    </row>
    <row r="19" spans="1:7" ht="15">
      <c r="A19" s="382" t="s">
        <v>704</v>
      </c>
      <c r="B19" s="382"/>
      <c r="C19" s="382"/>
      <c r="D19" s="382"/>
      <c r="E19" s="382"/>
      <c r="F19" s="382"/>
      <c r="G19" s="386"/>
    </row>
    <row r="20" spans="1:7" ht="15">
      <c r="A20" s="382" t="s">
        <v>705</v>
      </c>
      <c r="B20" s="380"/>
      <c r="C20" s="380"/>
      <c r="D20" s="380"/>
      <c r="E20" s="380"/>
      <c r="F20" s="380"/>
      <c r="G20" s="381"/>
    </row>
    <row r="21" spans="1:7" ht="15">
      <c r="A21" s="382" t="s">
        <v>706</v>
      </c>
      <c r="B21" s="376"/>
      <c r="C21" s="376"/>
      <c r="D21" s="376"/>
      <c r="E21" s="376"/>
      <c r="F21" s="376"/>
      <c r="G21" s="377"/>
    </row>
    <row r="22" spans="1:7" ht="15">
      <c r="A22" s="382" t="s">
        <v>707</v>
      </c>
      <c r="B22" s="380"/>
      <c r="C22" s="380"/>
      <c r="D22" s="380"/>
      <c r="E22" s="380"/>
      <c r="F22" s="380"/>
      <c r="G22" s="381"/>
    </row>
    <row r="23" spans="1:7" ht="15">
      <c r="A23" s="376" t="s">
        <v>708</v>
      </c>
      <c r="B23" s="380"/>
      <c r="C23" s="380"/>
      <c r="D23" s="380"/>
      <c r="E23" s="380"/>
      <c r="F23" s="380"/>
      <c r="G23" s="381"/>
    </row>
    <row r="24" spans="1:7" ht="15">
      <c r="A24" s="382" t="s">
        <v>709</v>
      </c>
      <c r="B24" s="376"/>
      <c r="C24" s="376"/>
      <c r="D24" s="376"/>
      <c r="E24" s="376"/>
      <c r="F24" s="376"/>
      <c r="G24" s="377"/>
    </row>
    <row r="25" spans="1:7" ht="15">
      <c r="A25" s="376" t="s">
        <v>710</v>
      </c>
      <c r="B25" s="376"/>
      <c r="C25" s="376"/>
      <c r="D25" s="376"/>
      <c r="E25" s="376"/>
      <c r="F25" s="376"/>
      <c r="G25" s="377"/>
    </row>
    <row r="26" spans="1:7" ht="15">
      <c r="A26" s="382" t="s">
        <v>711</v>
      </c>
      <c r="B26" s="376"/>
      <c r="C26" s="376"/>
      <c r="D26" s="376"/>
      <c r="E26" s="376"/>
      <c r="F26" s="376"/>
      <c r="G26" s="377"/>
    </row>
    <row r="27" spans="1:7" ht="15">
      <c r="A27" s="382" t="s">
        <v>712</v>
      </c>
      <c r="B27" s="387"/>
      <c r="C27" s="387"/>
      <c r="D27" s="387"/>
      <c r="E27" s="387"/>
      <c r="F27" s="387"/>
      <c r="G27" s="388"/>
    </row>
    <row r="28" spans="1:7" ht="15">
      <c r="A28" s="382" t="s">
        <v>713</v>
      </c>
      <c r="B28" s="376"/>
      <c r="C28" s="376"/>
      <c r="D28" s="376"/>
      <c r="E28" s="376"/>
      <c r="F28" s="376"/>
      <c r="G28" s="377"/>
    </row>
    <row r="29" spans="1:7" ht="15">
      <c r="A29" s="382" t="s">
        <v>714</v>
      </c>
      <c r="B29" s="376"/>
      <c r="C29" s="376"/>
      <c r="D29" s="376"/>
      <c r="E29" s="376"/>
      <c r="F29" s="376"/>
      <c r="G29" s="377"/>
    </row>
    <row r="30" spans="1:7" ht="15">
      <c r="A30" s="382" t="s">
        <v>715</v>
      </c>
      <c r="B30" s="376"/>
      <c r="C30" s="376"/>
      <c r="D30" s="376"/>
      <c r="E30" s="376"/>
      <c r="F30" s="376"/>
      <c r="G30" s="377"/>
    </row>
    <row r="31" spans="1:7" ht="15">
      <c r="A31" s="376" t="s">
        <v>716</v>
      </c>
      <c r="B31" s="376"/>
      <c r="C31" s="376"/>
      <c r="D31" s="376"/>
      <c r="E31" s="376"/>
      <c r="F31" s="376"/>
      <c r="G31" s="377"/>
    </row>
    <row r="32" spans="1:7" ht="15">
      <c r="A32" s="387" t="s">
        <v>717</v>
      </c>
      <c r="B32" s="387"/>
      <c r="C32" s="387"/>
      <c r="D32" s="387"/>
      <c r="E32" s="387"/>
      <c r="F32" s="387"/>
      <c r="G32" s="388"/>
    </row>
    <row r="33" spans="1:7" ht="15">
      <c r="A33" s="378" t="s">
        <v>718</v>
      </c>
      <c r="B33" s="378"/>
      <c r="C33" s="378"/>
      <c r="D33" s="378"/>
      <c r="E33" s="369"/>
      <c r="F33" s="369"/>
      <c r="G33" s="370"/>
    </row>
    <row r="34" spans="1:7" ht="15">
      <c r="A34" s="384" t="s">
        <v>719</v>
      </c>
      <c r="B34" s="389"/>
      <c r="C34" s="389"/>
      <c r="D34" s="389"/>
      <c r="E34" s="389"/>
      <c r="F34" s="389"/>
      <c r="G34" s="390"/>
    </row>
    <row r="35" spans="1:7" ht="15">
      <c r="A35" s="376" t="s">
        <v>720</v>
      </c>
      <c r="B35" s="387"/>
      <c r="C35" s="387"/>
      <c r="D35" s="387"/>
      <c r="E35" s="387"/>
      <c r="F35" s="387"/>
      <c r="G35" s="388"/>
    </row>
    <row r="36" spans="1:7" ht="15">
      <c r="A36" s="376" t="s">
        <v>721</v>
      </c>
      <c r="B36" s="387"/>
      <c r="C36" s="387"/>
      <c r="D36" s="387"/>
      <c r="E36" s="387"/>
      <c r="F36" s="387"/>
      <c r="G36" s="388"/>
    </row>
    <row r="37" spans="1:7" ht="15">
      <c r="A37" s="376" t="s">
        <v>722</v>
      </c>
      <c r="B37" s="376"/>
      <c r="C37" s="376"/>
      <c r="D37" s="376"/>
      <c r="E37" s="376"/>
      <c r="F37" s="376"/>
      <c r="G37" s="377"/>
    </row>
    <row r="38" spans="1:7" ht="15">
      <c r="A38" s="391" t="s">
        <v>723</v>
      </c>
      <c r="B38" s="392"/>
      <c r="C38" s="392"/>
      <c r="D38" s="392"/>
      <c r="E38" s="392"/>
      <c r="F38" s="392"/>
      <c r="G38" s="393"/>
    </row>
    <row r="39" spans="1:7" ht="15">
      <c r="A39" s="394" t="s">
        <v>724</v>
      </c>
      <c r="B39" s="392"/>
      <c r="C39" s="392"/>
      <c r="D39" s="392"/>
      <c r="E39" s="392"/>
      <c r="F39" s="392"/>
      <c r="G39" s="393"/>
    </row>
    <row r="40" spans="1:7" ht="15">
      <c r="A40" s="376" t="s">
        <v>725</v>
      </c>
      <c r="B40" s="395"/>
      <c r="C40" s="395"/>
      <c r="D40" s="395"/>
      <c r="E40" s="395"/>
      <c r="F40" s="395"/>
      <c r="G40" s="396"/>
    </row>
    <row r="41" spans="1:7" ht="15">
      <c r="A41" s="376" t="s">
        <v>726</v>
      </c>
      <c r="B41" s="395"/>
      <c r="C41" s="395"/>
      <c r="D41" s="395"/>
      <c r="E41" s="395"/>
      <c r="F41" s="395"/>
      <c r="G41" s="396"/>
    </row>
    <row r="42" spans="1:7" ht="15">
      <c r="A42" s="376" t="s">
        <v>727</v>
      </c>
      <c r="B42" s="397"/>
      <c r="C42" s="397"/>
      <c r="D42" s="397"/>
      <c r="E42" s="397"/>
      <c r="F42" s="397"/>
      <c r="G42" s="398"/>
    </row>
    <row r="43" spans="1:7" ht="15">
      <c r="A43" s="376" t="s">
        <v>728</v>
      </c>
      <c r="B43" s="392"/>
      <c r="C43" s="392"/>
      <c r="D43" s="392"/>
      <c r="E43" s="392"/>
      <c r="F43" s="392"/>
      <c r="G43" s="393"/>
    </row>
    <row r="44" spans="1:7" ht="15">
      <c r="A44" s="376" t="s">
        <v>729</v>
      </c>
      <c r="B44" s="392"/>
      <c r="C44" s="392"/>
      <c r="D44" s="392"/>
      <c r="E44" s="392"/>
      <c r="F44" s="392"/>
      <c r="G44" s="393"/>
    </row>
    <row r="45" spans="1:7" ht="15">
      <c r="A45" s="372" t="s">
        <v>730</v>
      </c>
      <c r="B45" s="373"/>
      <c r="C45" s="373"/>
      <c r="D45" s="373"/>
      <c r="E45" s="373"/>
      <c r="F45" s="373"/>
      <c r="G45" s="374"/>
    </row>
    <row r="46" spans="1:7" ht="15">
      <c r="A46" s="376" t="s">
        <v>731</v>
      </c>
      <c r="B46" s="376"/>
      <c r="C46" s="376"/>
      <c r="D46" s="376"/>
      <c r="E46" s="376"/>
      <c r="F46" s="376"/>
      <c r="G46" s="377"/>
    </row>
    <row r="47" spans="1:7" ht="15">
      <c r="A47" s="384" t="s">
        <v>732</v>
      </c>
      <c r="B47" s="384"/>
      <c r="C47" s="384"/>
      <c r="D47" s="384"/>
      <c r="E47" s="384"/>
      <c r="F47" s="384"/>
      <c r="G47" s="385"/>
    </row>
    <row r="48" spans="1:7" ht="15">
      <c r="A48" s="376" t="s">
        <v>733</v>
      </c>
      <c r="B48" s="395"/>
      <c r="C48" s="395"/>
      <c r="D48" s="395"/>
      <c r="E48" s="395"/>
      <c r="F48" s="395"/>
      <c r="G48" s="396"/>
    </row>
    <row r="49" spans="1:7" ht="15">
      <c r="A49" s="387" t="s">
        <v>734</v>
      </c>
      <c r="B49" s="392"/>
      <c r="C49" s="392"/>
      <c r="D49" s="392"/>
      <c r="E49" s="392"/>
      <c r="F49" s="392"/>
      <c r="G49" s="393"/>
    </row>
    <row r="50" spans="1:7" ht="15">
      <c r="A50" s="387" t="s">
        <v>735</v>
      </c>
      <c r="B50" s="392"/>
      <c r="C50" s="392"/>
      <c r="D50" s="392"/>
      <c r="E50" s="392"/>
      <c r="F50" s="392"/>
      <c r="G50" s="393"/>
    </row>
    <row r="51" spans="1:7" ht="15">
      <c r="A51" s="387" t="s">
        <v>736</v>
      </c>
      <c r="B51" s="387"/>
      <c r="C51" s="387"/>
      <c r="D51" s="387"/>
      <c r="E51" s="387"/>
      <c r="F51" s="387"/>
      <c r="G51" s="388"/>
    </row>
    <row r="52" spans="1:7" ht="15">
      <c r="A52" s="375" t="s">
        <v>737</v>
      </c>
      <c r="B52" s="373"/>
      <c r="C52" s="373"/>
      <c r="D52" s="373"/>
      <c r="E52" s="373"/>
      <c r="F52" s="373"/>
      <c r="G52" s="374"/>
    </row>
    <row r="53" spans="1:7" ht="15">
      <c r="A53" s="376" t="s">
        <v>738</v>
      </c>
      <c r="B53" s="392"/>
      <c r="C53" s="392"/>
      <c r="D53" s="392"/>
      <c r="E53" s="392"/>
      <c r="F53" s="392"/>
      <c r="G53" s="393"/>
    </row>
    <row r="54" spans="1:7" ht="15">
      <c r="A54" s="376" t="s">
        <v>739</v>
      </c>
      <c r="B54" s="387"/>
      <c r="C54" s="387"/>
      <c r="D54" s="387"/>
      <c r="E54" s="387"/>
      <c r="F54" s="387"/>
      <c r="G54" s="388"/>
    </row>
    <row r="55" spans="1:7" ht="15">
      <c r="A55" s="376" t="s">
        <v>740</v>
      </c>
      <c r="B55" s="392"/>
      <c r="C55" s="392"/>
      <c r="D55" s="392"/>
      <c r="E55" s="392"/>
      <c r="F55" s="392"/>
      <c r="G55" s="393"/>
    </row>
    <row r="56" spans="1:7" ht="15">
      <c r="A56" s="378" t="s">
        <v>741</v>
      </c>
      <c r="B56" s="399"/>
      <c r="C56" s="399"/>
      <c r="D56" s="399"/>
      <c r="E56" s="399"/>
      <c r="F56" s="399"/>
      <c r="G56" s="400"/>
    </row>
    <row r="57" spans="1:7" ht="15">
      <c r="A57" s="376" t="s">
        <v>742</v>
      </c>
      <c r="B57" s="392"/>
      <c r="C57" s="392"/>
      <c r="D57" s="392"/>
      <c r="E57" s="392"/>
      <c r="F57" s="392"/>
      <c r="G57" s="393"/>
    </row>
    <row r="58" spans="1:7" ht="15">
      <c r="A58" s="387" t="s">
        <v>743</v>
      </c>
      <c r="B58" s="392"/>
      <c r="C58" s="392"/>
      <c r="D58" s="392"/>
      <c r="E58" s="392"/>
      <c r="F58" s="392"/>
      <c r="G58" s="393"/>
    </row>
    <row r="59" spans="1:7" ht="15">
      <c r="A59" s="391" t="s">
        <v>744</v>
      </c>
      <c r="B59" s="401"/>
      <c r="C59" s="401"/>
      <c r="D59" s="401"/>
      <c r="E59" s="401"/>
      <c r="F59" s="401"/>
      <c r="G59" s="402"/>
    </row>
    <row r="60" spans="1:7" ht="15">
      <c r="A60" s="378" t="s">
        <v>745</v>
      </c>
      <c r="B60" s="399"/>
      <c r="C60" s="399"/>
      <c r="D60" s="399"/>
      <c r="E60" s="399"/>
      <c r="F60" s="399"/>
      <c r="G60" s="400"/>
    </row>
    <row r="61" spans="1:7" ht="15">
      <c r="A61" s="376" t="s">
        <v>746</v>
      </c>
      <c r="B61" s="376"/>
      <c r="C61" s="376"/>
      <c r="D61" s="376"/>
      <c r="E61" s="376"/>
      <c r="F61" s="376"/>
      <c r="G61" s="377"/>
    </row>
    <row r="62" spans="1:7" ht="15">
      <c r="A62" s="376" t="s">
        <v>747</v>
      </c>
      <c r="B62" s="376"/>
      <c r="C62" s="376"/>
      <c r="D62" s="376"/>
      <c r="E62" s="376"/>
      <c r="F62" s="376"/>
      <c r="G62" s="377"/>
    </row>
    <row r="63" spans="1:7" ht="15">
      <c r="A63" s="378" t="s">
        <v>748</v>
      </c>
      <c r="B63" s="399"/>
      <c r="C63" s="399"/>
      <c r="D63" s="399"/>
      <c r="E63" s="399"/>
      <c r="F63" s="399"/>
      <c r="G63" s="400"/>
    </row>
    <row r="64" spans="1:7" ht="15">
      <c r="A64" s="391" t="s">
        <v>749</v>
      </c>
      <c r="B64" s="401"/>
      <c r="C64" s="401"/>
      <c r="D64" s="401"/>
      <c r="E64" s="401"/>
      <c r="F64" s="401"/>
      <c r="G64" s="402"/>
    </row>
    <row r="65" spans="1:7" ht="15">
      <c r="A65" s="391" t="s">
        <v>750</v>
      </c>
      <c r="B65" s="401"/>
      <c r="C65" s="401"/>
      <c r="D65" s="401"/>
      <c r="E65" s="401"/>
      <c r="F65" s="401"/>
      <c r="G65" s="402"/>
    </row>
    <row r="66" spans="1:7" ht="15">
      <c r="A66" s="403" t="s">
        <v>751</v>
      </c>
      <c r="B66" s="404"/>
      <c r="C66" s="404"/>
      <c r="D66" s="404"/>
      <c r="E66" s="404"/>
      <c r="F66" s="404"/>
      <c r="G66" s="405"/>
    </row>
  </sheetData>
  <sheetProtection/>
  <mergeCells count="62">
    <mergeCell ref="A65:G65"/>
    <mergeCell ref="A66:G66"/>
    <mergeCell ref="A59:G59"/>
    <mergeCell ref="A60:G60"/>
    <mergeCell ref="A61:G61"/>
    <mergeCell ref="A62:G62"/>
    <mergeCell ref="A63:G63"/>
    <mergeCell ref="A64:G64"/>
    <mergeCell ref="A53:G53"/>
    <mergeCell ref="A54:G54"/>
    <mergeCell ref="A55:G55"/>
    <mergeCell ref="A56:G56"/>
    <mergeCell ref="A57:G57"/>
    <mergeCell ref="A58:G58"/>
    <mergeCell ref="A46:G46"/>
    <mergeCell ref="A47:G47"/>
    <mergeCell ref="A48:G48"/>
    <mergeCell ref="A49:G49"/>
    <mergeCell ref="A50:G50"/>
    <mergeCell ref="A51:G51"/>
    <mergeCell ref="A39:G39"/>
    <mergeCell ref="A40:G40"/>
    <mergeCell ref="A41:G41"/>
    <mergeCell ref="A42:G42"/>
    <mergeCell ref="A43:G43"/>
    <mergeCell ref="A44:G44"/>
    <mergeCell ref="A33:D33"/>
    <mergeCell ref="A34:G34"/>
    <mergeCell ref="A35:G35"/>
    <mergeCell ref="A36:G36"/>
    <mergeCell ref="A37:G37"/>
    <mergeCell ref="A38:G38"/>
    <mergeCell ref="A27:G27"/>
    <mergeCell ref="A28:G28"/>
    <mergeCell ref="A29:G29"/>
    <mergeCell ref="A30:G30"/>
    <mergeCell ref="A31:G31"/>
    <mergeCell ref="A32:G32"/>
    <mergeCell ref="A21:G21"/>
    <mergeCell ref="A22:G22"/>
    <mergeCell ref="A23:G23"/>
    <mergeCell ref="A24:G24"/>
    <mergeCell ref="A25:G25"/>
    <mergeCell ref="A26:G26"/>
    <mergeCell ref="A15:G15"/>
    <mergeCell ref="A16:G16"/>
    <mergeCell ref="A17:G17"/>
    <mergeCell ref="A18:G18"/>
    <mergeCell ref="A19:G19"/>
    <mergeCell ref="A20:G20"/>
    <mergeCell ref="A9:G9"/>
    <mergeCell ref="A10:G10"/>
    <mergeCell ref="A11:G11"/>
    <mergeCell ref="A12:G12"/>
    <mergeCell ref="A13:G13"/>
    <mergeCell ref="A14:D14"/>
    <mergeCell ref="A2:G2"/>
    <mergeCell ref="A3:G3"/>
    <mergeCell ref="A4:G4"/>
    <mergeCell ref="A5:G5"/>
    <mergeCell ref="A6:G6"/>
    <mergeCell ref="A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66"/>
  <sheetViews>
    <sheetView showGridLines="0" zoomScale="130" zoomScaleNormal="130" zoomScalePageLayoutView="0" workbookViewId="0" topLeftCell="D1">
      <selection activeCell="E24" sqref="E24"/>
    </sheetView>
  </sheetViews>
  <sheetFormatPr defaultColWidth="8.75390625" defaultRowHeight="15.75"/>
  <cols>
    <col min="1" max="1" width="2.25390625" style="212" customWidth="1"/>
    <col min="2" max="2" width="4.25390625" style="212" customWidth="1"/>
    <col min="3" max="3" width="45.75390625" style="249" customWidth="1"/>
    <col min="4" max="4" width="24.75390625" style="212" customWidth="1"/>
    <col min="5" max="5" width="15.75390625" style="250" customWidth="1"/>
    <col min="6" max="6" width="8.75390625" style="212" customWidth="1"/>
    <col min="7" max="8" width="0" style="212" hidden="1" customWidth="1"/>
    <col min="9" max="16384" width="8.75390625" style="212" customWidth="1"/>
  </cols>
  <sheetData>
    <row r="1" spans="1:5" ht="15" customHeight="1">
      <c r="A1" s="208"/>
      <c r="B1" s="209" t="s">
        <v>400</v>
      </c>
      <c r="C1" s="210"/>
      <c r="D1" s="209"/>
      <c r="E1" s="211"/>
    </row>
    <row r="2" spans="1:5" ht="15" customHeight="1">
      <c r="A2" s="208"/>
      <c r="B2" s="213" t="s">
        <v>399</v>
      </c>
      <c r="C2" s="210"/>
      <c r="D2" s="209"/>
      <c r="E2" s="211"/>
    </row>
    <row r="3" spans="1:5" ht="15" customHeight="1">
      <c r="A3" s="208"/>
      <c r="B3" s="213" t="s">
        <v>397</v>
      </c>
      <c r="C3" s="210"/>
      <c r="D3" s="214"/>
      <c r="E3" s="211"/>
    </row>
    <row r="4" spans="1:5" ht="15" customHeight="1">
      <c r="A4" s="208"/>
      <c r="B4" s="215" t="s">
        <v>462</v>
      </c>
      <c r="C4" s="210"/>
      <c r="D4" s="209"/>
      <c r="E4" s="211"/>
    </row>
    <row r="5" spans="1:5" ht="15" customHeight="1">
      <c r="A5" s="208"/>
      <c r="B5" s="209" t="s">
        <v>461</v>
      </c>
      <c r="C5" s="210"/>
      <c r="D5" s="209"/>
      <c r="E5" s="211"/>
    </row>
    <row r="6" spans="1:5" ht="15" customHeight="1">
      <c r="A6" s="208"/>
      <c r="C6" s="210"/>
      <c r="D6" s="209"/>
      <c r="E6" s="211"/>
    </row>
    <row r="7" spans="1:5" ht="15" customHeight="1">
      <c r="A7" s="208"/>
      <c r="C7" s="210"/>
      <c r="D7" s="209"/>
      <c r="E7" s="211"/>
    </row>
    <row r="8" spans="1:5" ht="15" customHeight="1">
      <c r="A8" s="208"/>
      <c r="C8" s="210"/>
      <c r="D8" s="209"/>
      <c r="E8" s="211"/>
    </row>
    <row r="9" spans="1:5" ht="15" customHeight="1">
      <c r="A9" s="208"/>
      <c r="C9" s="210"/>
      <c r="D9" s="209"/>
      <c r="E9" s="211"/>
    </row>
    <row r="10" spans="1:5" ht="15" customHeight="1">
      <c r="A10" s="208"/>
      <c r="B10" s="209"/>
      <c r="C10" s="210"/>
      <c r="D10" s="209"/>
      <c r="E10" s="211"/>
    </row>
    <row r="11" spans="1:5" ht="15" customHeight="1">
      <c r="A11" s="208"/>
      <c r="B11" s="209"/>
      <c r="C11" s="210"/>
      <c r="D11" s="209"/>
      <c r="E11" s="211"/>
    </row>
    <row r="12" spans="1:6" s="218" customFormat="1" ht="16.5" customHeight="1">
      <c r="A12" s="216"/>
      <c r="B12" s="407" t="s">
        <v>229</v>
      </c>
      <c r="C12" s="407"/>
      <c r="D12" s="407"/>
      <c r="E12" s="407"/>
      <c r="F12" s="216"/>
    </row>
    <row r="13" spans="1:6" s="218" customFormat="1" ht="16.5" customHeight="1">
      <c r="A13" s="216"/>
      <c r="B13" s="407" t="s">
        <v>436</v>
      </c>
      <c r="C13" s="407"/>
      <c r="D13" s="407"/>
      <c r="E13" s="407"/>
      <c r="F13" s="216"/>
    </row>
    <row r="14" spans="1:6" s="218" customFormat="1" ht="16.5" customHeight="1">
      <c r="A14" s="216"/>
      <c r="B14" s="217"/>
      <c r="C14" s="217"/>
      <c r="D14" s="217"/>
      <c r="E14" s="217"/>
      <c r="F14" s="216"/>
    </row>
    <row r="15" spans="1:6" s="218" customFormat="1" ht="16.5" customHeight="1">
      <c r="A15" s="216"/>
      <c r="B15" s="217"/>
      <c r="C15" s="217"/>
      <c r="D15" s="217"/>
      <c r="E15" s="217"/>
      <c r="F15" s="216"/>
    </row>
    <row r="16" spans="1:6" s="218" customFormat="1" ht="16.5" customHeight="1">
      <c r="A16" s="216"/>
      <c r="B16" s="216"/>
      <c r="C16" s="217"/>
      <c r="D16" s="216"/>
      <c r="E16" s="219"/>
      <c r="F16" s="216"/>
    </row>
    <row r="17" spans="1:6" s="224" customFormat="1" ht="16.5" customHeight="1">
      <c r="A17" s="220"/>
      <c r="B17" s="221"/>
      <c r="C17" s="222" t="s">
        <v>127</v>
      </c>
      <c r="D17" s="223" t="s">
        <v>228</v>
      </c>
      <c r="E17" s="222" t="s">
        <v>128</v>
      </c>
      <c r="F17" s="220"/>
    </row>
    <row r="18" spans="1:6" s="227" customFormat="1" ht="12.75">
      <c r="A18" s="225"/>
      <c r="B18" s="408">
        <v>1</v>
      </c>
      <c r="C18" s="226" t="s">
        <v>431</v>
      </c>
      <c r="D18" s="410" t="s">
        <v>677</v>
      </c>
      <c r="E18" s="412">
        <f>'PREDRAČUN_VOZIŠČE P1-P40'!G18</f>
        <v>29025</v>
      </c>
      <c r="F18" s="225"/>
    </row>
    <row r="19" spans="1:6" s="227" customFormat="1" ht="12.75">
      <c r="A19" s="225"/>
      <c r="B19" s="409"/>
      <c r="C19" s="228" t="s">
        <v>432</v>
      </c>
      <c r="D19" s="411"/>
      <c r="E19" s="413"/>
      <c r="F19" s="225"/>
    </row>
    <row r="20" spans="1:8" s="227" customFormat="1" ht="16.5" customHeight="1">
      <c r="A20" s="225"/>
      <c r="B20" s="196">
        <v>2</v>
      </c>
      <c r="C20" s="229" t="s">
        <v>433</v>
      </c>
      <c r="D20" s="230" t="s">
        <v>678</v>
      </c>
      <c r="E20" s="95">
        <f>'PREDRAČUN_HODNIK P1-P40'!G18</f>
        <v>0</v>
      </c>
      <c r="F20" s="231"/>
      <c r="G20" s="232" t="s">
        <v>438</v>
      </c>
      <c r="H20" s="227" t="s">
        <v>437</v>
      </c>
    </row>
    <row r="21" spans="1:8" s="227" customFormat="1" ht="16.5" customHeight="1">
      <c r="A21" s="225"/>
      <c r="B21" s="196">
        <v>3</v>
      </c>
      <c r="C21" s="229" t="s">
        <v>398</v>
      </c>
      <c r="D21" s="230" t="s">
        <v>679</v>
      </c>
      <c r="E21" s="95">
        <f>HORTIKULTURA!E108</f>
        <v>0</v>
      </c>
      <c r="F21" s="231"/>
      <c r="G21" s="233">
        <v>0.5</v>
      </c>
      <c r="H21" s="93">
        <v>78686.3</v>
      </c>
    </row>
    <row r="22" spans="1:8" s="227" customFormat="1" ht="16.5" customHeight="1">
      <c r="A22" s="225"/>
      <c r="B22" s="196">
        <v>5</v>
      </c>
      <c r="C22" s="234" t="s">
        <v>230</v>
      </c>
      <c r="D22" s="230" t="s">
        <v>680</v>
      </c>
      <c r="E22" s="95">
        <f>'CR'!H67</f>
        <v>5450</v>
      </c>
      <c r="F22" s="225"/>
      <c r="G22" s="233">
        <v>0.6</v>
      </c>
      <c r="H22" s="94">
        <v>119000</v>
      </c>
    </row>
    <row r="23" spans="1:8" s="227" customFormat="1" ht="16.5" customHeight="1">
      <c r="A23" s="225"/>
      <c r="B23" s="196">
        <v>6</v>
      </c>
      <c r="C23" s="234" t="s">
        <v>401</v>
      </c>
      <c r="D23" s="230" t="s">
        <v>681</v>
      </c>
      <c r="E23" s="95">
        <f>TK!F80</f>
        <v>2775</v>
      </c>
      <c r="F23" s="231"/>
      <c r="G23" s="233">
        <v>0.6</v>
      </c>
      <c r="H23" s="87">
        <v>96000</v>
      </c>
    </row>
    <row r="24" spans="1:8" s="227" customFormat="1" ht="16.5" customHeight="1">
      <c r="A24" s="225"/>
      <c r="B24" s="235"/>
      <c r="C24" s="236"/>
      <c r="D24" s="230" t="s">
        <v>682</v>
      </c>
      <c r="E24" s="95">
        <f>SUM(E18:E23)*0.1</f>
        <v>3725</v>
      </c>
      <c r="F24" s="231"/>
      <c r="G24" s="233"/>
      <c r="H24" s="128"/>
    </row>
    <row r="25" spans="1:8" s="227" customFormat="1" ht="16.5" customHeight="1">
      <c r="A25" s="225"/>
      <c r="B25" s="235"/>
      <c r="C25" s="236"/>
      <c r="D25" s="230" t="s">
        <v>463</v>
      </c>
      <c r="E25" s="95">
        <f>SUM(E18:E24)</f>
        <v>40975</v>
      </c>
      <c r="F25" s="231"/>
      <c r="G25" s="233"/>
      <c r="H25" s="128"/>
    </row>
    <row r="26" spans="1:6" s="227" customFormat="1" ht="16.5" customHeight="1">
      <c r="A26" s="225"/>
      <c r="B26" s="237"/>
      <c r="C26" s="236"/>
      <c r="D26" s="230" t="s">
        <v>683</v>
      </c>
      <c r="E26" s="96">
        <f>E25*0.22</f>
        <v>9014.5</v>
      </c>
      <c r="F26" s="225"/>
    </row>
    <row r="27" spans="1:6" s="241" customFormat="1" ht="16.5" customHeight="1">
      <c r="A27" s="238"/>
      <c r="B27" s="238"/>
      <c r="C27" s="239"/>
      <c r="D27" s="240" t="s">
        <v>676</v>
      </c>
      <c r="E27" s="196">
        <f>E25+E26</f>
        <v>49989.5</v>
      </c>
      <c r="F27" s="238"/>
    </row>
    <row r="28" spans="1:6" ht="16.5" customHeight="1">
      <c r="A28" s="208"/>
      <c r="B28" s="208"/>
      <c r="C28" s="210"/>
      <c r="D28" s="208"/>
      <c r="E28" s="211"/>
      <c r="F28" s="208"/>
    </row>
    <row r="29" spans="1:6" ht="16.5" customHeight="1">
      <c r="A29" s="208"/>
      <c r="B29" s="209"/>
      <c r="C29" s="242"/>
      <c r="D29" s="208"/>
      <c r="E29" s="211"/>
      <c r="F29" s="208"/>
    </row>
    <row r="30" spans="1:6" ht="16.5" customHeight="1">
      <c r="A30" s="208"/>
      <c r="B30" s="406" t="str">
        <f ca="1">CELL("filename")</f>
        <v>C:\Users\Uporabnik\Documents\DRSI Žiri\JN Obvoznica Žiri\[Obvoznica Žiri_popis za objavo (2).xls]PREDRAČUN_VOZIŠČE P1-P40</v>
      </c>
      <c r="C30" s="406"/>
      <c r="D30" s="406"/>
      <c r="E30" s="406"/>
      <c r="F30" s="208"/>
    </row>
    <row r="31" spans="1:7" ht="11.25" customHeight="1">
      <c r="A31" s="208"/>
      <c r="B31" s="406"/>
      <c r="C31" s="406"/>
      <c r="D31" s="406"/>
      <c r="E31" s="406"/>
      <c r="F31" s="208"/>
      <c r="G31" s="208"/>
    </row>
    <row r="32" spans="1:6" ht="16.5" customHeight="1">
      <c r="A32" s="208"/>
      <c r="B32" s="208"/>
      <c r="C32" s="210"/>
      <c r="D32" s="208"/>
      <c r="E32" s="211"/>
      <c r="F32" s="208"/>
    </row>
    <row r="33" spans="1:6" ht="11.25">
      <c r="A33" s="208"/>
      <c r="B33" s="208"/>
      <c r="C33" s="210"/>
      <c r="D33" s="208"/>
      <c r="E33" s="211"/>
      <c r="F33" s="208"/>
    </row>
    <row r="34" spans="1:6" ht="11.25">
      <c r="A34" s="208"/>
      <c r="B34" s="208"/>
      <c r="C34" s="210"/>
      <c r="D34" s="208"/>
      <c r="E34" s="211"/>
      <c r="F34" s="208"/>
    </row>
    <row r="35" spans="1:6" ht="11.25">
      <c r="A35" s="208"/>
      <c r="B35" s="208"/>
      <c r="C35" s="210"/>
      <c r="D35" s="208"/>
      <c r="E35" s="211"/>
      <c r="F35" s="208"/>
    </row>
    <row r="36" spans="1:6" ht="11.25">
      <c r="A36" s="208"/>
      <c r="B36" s="208"/>
      <c r="C36" s="210"/>
      <c r="D36" s="208"/>
      <c r="E36" s="211"/>
      <c r="F36" s="208"/>
    </row>
    <row r="37" spans="1:6" ht="11.25">
      <c r="A37" s="208"/>
      <c r="B37" s="208"/>
      <c r="C37" s="210"/>
      <c r="D37" s="208"/>
      <c r="E37" s="211"/>
      <c r="F37" s="208"/>
    </row>
    <row r="38" spans="1:6" ht="11.25">
      <c r="A38" s="208"/>
      <c r="B38" s="208"/>
      <c r="C38" s="210"/>
      <c r="D38" s="208"/>
      <c r="E38" s="211"/>
      <c r="F38" s="208"/>
    </row>
    <row r="39" spans="1:6" ht="11.25">
      <c r="A39" s="208"/>
      <c r="B39" s="208"/>
      <c r="C39" s="210"/>
      <c r="D39" s="208"/>
      <c r="E39" s="211"/>
      <c r="F39" s="208"/>
    </row>
    <row r="40" spans="1:6" ht="11.25">
      <c r="A40" s="208"/>
      <c r="B40" s="208"/>
      <c r="C40" s="210"/>
      <c r="D40" s="208"/>
      <c r="E40" s="211"/>
      <c r="F40" s="208"/>
    </row>
    <row r="41" spans="1:6" ht="11.25">
      <c r="A41" s="208"/>
      <c r="B41" s="208"/>
      <c r="C41" s="210"/>
      <c r="D41" s="208"/>
      <c r="E41" s="211"/>
      <c r="F41" s="208"/>
    </row>
    <row r="42" spans="1:6" ht="11.25">
      <c r="A42" s="208"/>
      <c r="B42" s="208"/>
      <c r="C42" s="210"/>
      <c r="D42" s="208"/>
      <c r="E42" s="211"/>
      <c r="F42" s="208"/>
    </row>
    <row r="43" spans="1:6" ht="11.25">
      <c r="A43" s="208"/>
      <c r="B43" s="208"/>
      <c r="C43" s="210"/>
      <c r="D43" s="208"/>
      <c r="E43" s="211"/>
      <c r="F43" s="208"/>
    </row>
    <row r="44" spans="1:6" ht="11.25">
      <c r="A44" s="208"/>
      <c r="B44" s="208"/>
      <c r="C44" s="210"/>
      <c r="D44" s="208"/>
      <c r="E44" s="211"/>
      <c r="F44" s="208"/>
    </row>
    <row r="45" spans="1:6" ht="11.25">
      <c r="A45" s="208"/>
      <c r="B45" s="208"/>
      <c r="C45" s="210"/>
      <c r="D45" s="208"/>
      <c r="E45" s="211"/>
      <c r="F45" s="208"/>
    </row>
    <row r="46" spans="1:6" ht="11.25">
      <c r="A46" s="208"/>
      <c r="B46" s="208"/>
      <c r="C46" s="210"/>
      <c r="D46" s="208"/>
      <c r="E46" s="211"/>
      <c r="F46" s="208"/>
    </row>
    <row r="47" spans="1:6" ht="11.25">
      <c r="A47" s="208"/>
      <c r="B47" s="208"/>
      <c r="C47" s="210"/>
      <c r="D47" s="208"/>
      <c r="E47" s="211"/>
      <c r="F47" s="208"/>
    </row>
    <row r="48" spans="1:6" ht="11.25">
      <c r="A48" s="208"/>
      <c r="B48" s="208"/>
      <c r="C48" s="210"/>
      <c r="D48" s="208"/>
      <c r="E48" s="211"/>
      <c r="F48" s="208"/>
    </row>
    <row r="49" spans="1:6" ht="11.25">
      <c r="A49" s="208"/>
      <c r="B49" s="208"/>
      <c r="C49" s="210"/>
      <c r="D49" s="208"/>
      <c r="E49" s="211"/>
      <c r="F49" s="208"/>
    </row>
    <row r="50" spans="1:6" ht="11.25">
      <c r="A50" s="208"/>
      <c r="B50" s="208"/>
      <c r="C50" s="210"/>
      <c r="D50" s="208"/>
      <c r="E50" s="211"/>
      <c r="F50" s="208"/>
    </row>
    <row r="51" spans="1:6" ht="11.25">
      <c r="A51" s="208"/>
      <c r="B51" s="208"/>
      <c r="C51" s="210"/>
      <c r="D51" s="208"/>
      <c r="E51" s="211"/>
      <c r="F51" s="208"/>
    </row>
    <row r="52" spans="1:6" ht="11.25">
      <c r="A52" s="208"/>
      <c r="B52" s="208"/>
      <c r="C52" s="210"/>
      <c r="D52" s="208"/>
      <c r="E52" s="211"/>
      <c r="F52" s="208"/>
    </row>
    <row r="53" spans="1:6" ht="11.25">
      <c r="A53" s="208"/>
      <c r="B53" s="208"/>
      <c r="C53" s="210"/>
      <c r="D53" s="208"/>
      <c r="E53" s="211"/>
      <c r="F53" s="208"/>
    </row>
    <row r="54" spans="1:6" ht="11.25">
      <c r="A54" s="208"/>
      <c r="B54" s="208"/>
      <c r="C54" s="210"/>
      <c r="D54" s="208"/>
      <c r="E54" s="211"/>
      <c r="F54" s="208"/>
    </row>
    <row r="55" spans="1:6" ht="11.25">
      <c r="A55" s="208"/>
      <c r="B55" s="208"/>
      <c r="C55" s="210"/>
      <c r="D55" s="208"/>
      <c r="E55" s="211"/>
      <c r="F55" s="208"/>
    </row>
    <row r="56" spans="1:6" ht="11.25">
      <c r="A56" s="208"/>
      <c r="B56" s="208"/>
      <c r="C56" s="210"/>
      <c r="D56" s="208"/>
      <c r="E56" s="211"/>
      <c r="F56" s="208"/>
    </row>
    <row r="57" spans="1:6" ht="11.25">
      <c r="A57" s="208"/>
      <c r="B57" s="208"/>
      <c r="C57" s="210"/>
      <c r="D57" s="208"/>
      <c r="E57" s="211"/>
      <c r="F57" s="208"/>
    </row>
    <row r="58" spans="1:6" ht="11.25">
      <c r="A58" s="208"/>
      <c r="B58" s="208"/>
      <c r="C58" s="210"/>
      <c r="D58" s="208"/>
      <c r="E58" s="211"/>
      <c r="F58" s="208"/>
    </row>
    <row r="59" spans="1:6" ht="11.25">
      <c r="A59" s="208"/>
      <c r="B59" s="208"/>
      <c r="C59" s="210"/>
      <c r="D59" s="208"/>
      <c r="E59" s="211"/>
      <c r="F59" s="208"/>
    </row>
    <row r="60" spans="1:6" ht="11.25">
      <c r="A60" s="208"/>
      <c r="B60" s="208"/>
      <c r="C60" s="210"/>
      <c r="D60" s="208"/>
      <c r="E60" s="211"/>
      <c r="F60" s="208"/>
    </row>
    <row r="72" spans="3:5" s="243" customFormat="1" ht="12.75">
      <c r="C72" s="244"/>
      <c r="E72" s="245"/>
    </row>
    <row r="74" spans="3:5" s="246" customFormat="1" ht="12.75">
      <c r="C74" s="247"/>
      <c r="D74" s="247"/>
      <c r="E74" s="248"/>
    </row>
    <row r="75" spans="1:4" ht="11.25">
      <c r="A75" s="249"/>
      <c r="D75" s="249"/>
    </row>
    <row r="88" spans="3:5" s="243" customFormat="1" ht="12.75">
      <c r="C88" s="244"/>
      <c r="E88" s="245"/>
    </row>
    <row r="90" spans="3:5" s="246" customFormat="1" ht="12.75">
      <c r="C90" s="247"/>
      <c r="D90" s="247"/>
      <c r="E90" s="248"/>
    </row>
    <row r="91" spans="1:4" ht="11.25">
      <c r="A91" s="249"/>
      <c r="D91" s="249"/>
    </row>
    <row r="155" spans="3:5" s="243" customFormat="1" ht="12.75">
      <c r="C155" s="244"/>
      <c r="E155" s="245"/>
    </row>
    <row r="157" spans="3:5" s="246" customFormat="1" ht="12.75">
      <c r="C157" s="247"/>
      <c r="D157" s="247"/>
      <c r="E157" s="248"/>
    </row>
    <row r="158" spans="1:4" ht="11.25">
      <c r="A158" s="249"/>
      <c r="D158" s="249"/>
    </row>
    <row r="166" spans="3:5" s="243" customFormat="1" ht="12.75">
      <c r="C166" s="244"/>
      <c r="E166" s="245"/>
    </row>
  </sheetData>
  <sheetProtection/>
  <mergeCells count="6">
    <mergeCell ref="B30:E31"/>
    <mergeCell ref="B12:E12"/>
    <mergeCell ref="B18:B19"/>
    <mergeCell ref="D18:D19"/>
    <mergeCell ref="E18:E19"/>
    <mergeCell ref="B13:E13"/>
  </mergeCells>
  <printOptions horizontalCentered="1"/>
  <pageMargins left="0.3937007874015748" right="0.3937007874015748" top="0.984251968503937" bottom="0.5905511811023623" header="0.5118110236220472" footer="0.1968503937007874"/>
  <pageSetup orientation="landscape" paperSize="9" scale="90" r:id="rId1"/>
</worksheet>
</file>

<file path=xl/worksheets/sheet3.xml><?xml version="1.0" encoding="utf-8"?>
<worksheet xmlns="http://schemas.openxmlformats.org/spreadsheetml/2006/main" xmlns:r="http://schemas.openxmlformats.org/officeDocument/2006/relationships">
  <dimension ref="A6:L429"/>
  <sheetViews>
    <sheetView showGridLines="0" tabSelected="1" view="pageBreakPreview" zoomScale="160" zoomScaleNormal="115" zoomScaleSheetLayoutView="160" zoomScalePageLayoutView="0" workbookViewId="0" topLeftCell="A196">
      <selection activeCell="C218" sqref="C218"/>
    </sheetView>
  </sheetViews>
  <sheetFormatPr defaultColWidth="8.75390625" defaultRowHeight="15.75"/>
  <cols>
    <col min="1" max="1" width="2.25390625" style="16" customWidth="1"/>
    <col min="2" max="2" width="6.00390625" style="312" customWidth="1"/>
    <col min="3" max="3" width="33.75390625" style="16" customWidth="1"/>
    <col min="4" max="4" width="4.375" style="312" customWidth="1"/>
    <col min="5" max="5" width="8.25390625" style="16" customWidth="1"/>
    <col min="6" max="6" width="11.25390625" style="16" customWidth="1"/>
    <col min="7" max="7" width="13.375" style="16" customWidth="1"/>
    <col min="8" max="8" width="10.75390625" style="16" customWidth="1"/>
    <col min="9" max="9" width="8.75390625" style="313" hidden="1" customWidth="1"/>
    <col min="10" max="10" width="9.00390625" style="16" customWidth="1"/>
    <col min="11" max="16384" width="8.75390625" style="16" customWidth="1"/>
  </cols>
  <sheetData>
    <row r="1" ht="15.75" customHeight="1"/>
    <row r="2" ht="15.75" customHeight="1"/>
    <row r="3" ht="15.75" customHeight="1"/>
    <row r="4" ht="15.75" customHeight="1"/>
    <row r="5" ht="15.75" customHeight="1"/>
    <row r="6" spans="1:11" s="316" customFormat="1" ht="15.75" customHeight="1">
      <c r="A6" s="314"/>
      <c r="B6" s="414" t="s">
        <v>18</v>
      </c>
      <c r="C6" s="414"/>
      <c r="D6" s="414"/>
      <c r="E6" s="414"/>
      <c r="F6" s="414"/>
      <c r="G6" s="414"/>
      <c r="H6" s="314"/>
      <c r="J6" s="314"/>
      <c r="K6" s="314"/>
    </row>
    <row r="7" spans="1:11" s="316" customFormat="1" ht="15.75" customHeight="1">
      <c r="A7" s="314"/>
      <c r="B7" s="314"/>
      <c r="C7" s="315"/>
      <c r="D7" s="314"/>
      <c r="E7" s="314"/>
      <c r="F7" s="314"/>
      <c r="G7" s="314"/>
      <c r="H7" s="314"/>
      <c r="J7" s="314"/>
      <c r="K7" s="314"/>
    </row>
    <row r="8" spans="1:11" s="316" customFormat="1" ht="15.75" customHeight="1">
      <c r="A8" s="314"/>
      <c r="B8" s="314"/>
      <c r="C8" s="315"/>
      <c r="D8" s="314"/>
      <c r="E8" s="314"/>
      <c r="F8" s="314"/>
      <c r="G8" s="314"/>
      <c r="H8" s="314"/>
      <c r="J8" s="314"/>
      <c r="K8" s="314"/>
    </row>
    <row r="9" spans="1:11" s="316" customFormat="1" ht="15.75" customHeight="1">
      <c r="A9" s="314"/>
      <c r="B9" s="314"/>
      <c r="C9" s="315"/>
      <c r="D9" s="314"/>
      <c r="E9" s="314"/>
      <c r="F9" s="314"/>
      <c r="G9" s="314"/>
      <c r="H9" s="314"/>
      <c r="J9" s="314"/>
      <c r="K9" s="314"/>
    </row>
    <row r="10" spans="1:11" s="317" customFormat="1" ht="15.75" customHeight="1">
      <c r="A10" s="108"/>
      <c r="B10" s="108" t="s">
        <v>13</v>
      </c>
      <c r="C10" s="68"/>
      <c r="D10" s="108"/>
      <c r="E10" s="108"/>
      <c r="F10" s="108"/>
      <c r="G10" s="103">
        <f>G59</f>
        <v>0</v>
      </c>
      <c r="J10" s="108"/>
      <c r="K10" s="108"/>
    </row>
    <row r="11" spans="1:11" s="317" customFormat="1" ht="15.75" customHeight="1">
      <c r="A11" s="108"/>
      <c r="B11" s="108" t="s">
        <v>30</v>
      </c>
      <c r="C11" s="68"/>
      <c r="D11" s="108"/>
      <c r="E11" s="108"/>
      <c r="F11" s="108"/>
      <c r="G11" s="103">
        <f>G129</f>
        <v>0</v>
      </c>
      <c r="J11" s="108"/>
      <c r="K11" s="108"/>
    </row>
    <row r="12" spans="1:11" s="317" customFormat="1" ht="15.75" customHeight="1">
      <c r="A12" s="108"/>
      <c r="B12" s="108" t="s">
        <v>19</v>
      </c>
      <c r="C12" s="68"/>
      <c r="D12" s="108"/>
      <c r="E12" s="108"/>
      <c r="F12" s="108"/>
      <c r="G12" s="103">
        <f>G168</f>
        <v>0</v>
      </c>
      <c r="J12" s="108"/>
      <c r="K12" s="108"/>
    </row>
    <row r="13" spans="1:11" s="317" customFormat="1" ht="15.75" customHeight="1">
      <c r="A13" s="108"/>
      <c r="B13" s="108" t="s">
        <v>31</v>
      </c>
      <c r="C13" s="68"/>
      <c r="D13" s="108"/>
      <c r="E13" s="108"/>
      <c r="F13" s="108"/>
      <c r="G13" s="103">
        <f>G268</f>
        <v>0</v>
      </c>
      <c r="J13" s="108"/>
      <c r="K13" s="108"/>
    </row>
    <row r="14" spans="1:11" s="317" customFormat="1" ht="15.75" customHeight="1">
      <c r="A14" s="108"/>
      <c r="B14" s="108" t="s">
        <v>0</v>
      </c>
      <c r="C14" s="68"/>
      <c r="D14" s="108"/>
      <c r="E14" s="108"/>
      <c r="F14" s="108"/>
      <c r="G14" s="103">
        <f>G274</f>
        <v>0</v>
      </c>
      <c r="J14" s="108"/>
      <c r="K14" s="108"/>
    </row>
    <row r="15" spans="1:11" s="317" customFormat="1" ht="15.75" customHeight="1">
      <c r="A15" s="108"/>
      <c r="B15" s="108" t="s">
        <v>25</v>
      </c>
      <c r="C15" s="68"/>
      <c r="D15" s="108"/>
      <c r="E15" s="108"/>
      <c r="F15" s="108"/>
      <c r="G15" s="103">
        <f>G387</f>
        <v>0</v>
      </c>
      <c r="J15" s="108"/>
      <c r="K15" s="108"/>
    </row>
    <row r="16" spans="1:11" s="317" customFormat="1" ht="15.75" customHeight="1">
      <c r="A16" s="108"/>
      <c r="B16" s="108" t="s">
        <v>123</v>
      </c>
      <c r="C16" s="68"/>
      <c r="D16" s="108"/>
      <c r="E16" s="108"/>
      <c r="F16" s="108"/>
      <c r="G16" s="103">
        <f>G417</f>
        <v>29025</v>
      </c>
      <c r="J16" s="108"/>
      <c r="K16" s="108"/>
    </row>
    <row r="17" spans="1:11" s="317" customFormat="1" ht="15.75" customHeight="1">
      <c r="A17" s="108"/>
      <c r="B17" s="318"/>
      <c r="C17" s="319"/>
      <c r="D17" s="319"/>
      <c r="E17" s="319"/>
      <c r="F17" s="319"/>
      <c r="G17" s="318"/>
      <c r="J17" s="108"/>
      <c r="K17" s="108"/>
    </row>
    <row r="18" spans="1:11" s="317" customFormat="1" ht="15.75" customHeight="1" thickBot="1">
      <c r="A18" s="108"/>
      <c r="B18" s="108" t="s">
        <v>11</v>
      </c>
      <c r="C18" s="68"/>
      <c r="D18" s="108"/>
      <c r="E18" s="108"/>
      <c r="F18" s="108"/>
      <c r="G18" s="107">
        <f>SUM(G10:G17)</f>
        <v>29025</v>
      </c>
      <c r="J18" s="108"/>
      <c r="K18" s="108"/>
    </row>
    <row r="19" spans="1:11" s="317" customFormat="1" ht="15.75" customHeight="1" thickTop="1">
      <c r="A19" s="108"/>
      <c r="B19" s="108"/>
      <c r="C19" s="68"/>
      <c r="D19" s="108"/>
      <c r="E19" s="108"/>
      <c r="F19" s="108"/>
      <c r="G19" s="108"/>
      <c r="J19" s="108"/>
      <c r="K19" s="108"/>
    </row>
    <row r="20" spans="1:11" s="317" customFormat="1" ht="15.75" customHeight="1">
      <c r="A20" s="108"/>
      <c r="B20" s="108"/>
      <c r="C20" s="68"/>
      <c r="D20" s="108"/>
      <c r="E20" s="108"/>
      <c r="F20" s="108"/>
      <c r="G20" s="108"/>
      <c r="J20" s="108"/>
      <c r="K20" s="108"/>
    </row>
    <row r="21" spans="1:11" s="317" customFormat="1" ht="15.75" customHeight="1">
      <c r="A21" s="108"/>
      <c r="B21" s="108"/>
      <c r="C21" s="68"/>
      <c r="D21" s="108"/>
      <c r="E21" s="108"/>
      <c r="F21" s="108"/>
      <c r="G21" s="108"/>
      <c r="J21" s="108"/>
      <c r="K21" s="108"/>
    </row>
    <row r="22" spans="1:11" s="320" customFormat="1" ht="15.75" customHeight="1">
      <c r="A22" s="110"/>
      <c r="B22" s="110"/>
      <c r="C22" s="323"/>
      <c r="D22" s="110"/>
      <c r="E22" s="110"/>
      <c r="F22" s="110"/>
      <c r="G22" s="110"/>
      <c r="J22" s="110"/>
      <c r="K22" s="110"/>
    </row>
    <row r="23" spans="1:11" s="325" customFormat="1" ht="15.75" customHeight="1">
      <c r="A23" s="114"/>
      <c r="B23" s="114"/>
      <c r="C23" s="114"/>
      <c r="D23" s="324"/>
      <c r="E23" s="114"/>
      <c r="F23" s="114"/>
      <c r="G23" s="114"/>
      <c r="H23" s="114"/>
      <c r="I23" s="114"/>
      <c r="J23" s="114"/>
      <c r="K23" s="114"/>
    </row>
    <row r="24" spans="1:10" s="329" customFormat="1" ht="12.75" customHeight="1">
      <c r="A24" s="326" t="s">
        <v>15</v>
      </c>
      <c r="B24" s="326" t="s">
        <v>14</v>
      </c>
      <c r="C24" s="326" t="s">
        <v>1</v>
      </c>
      <c r="D24" s="326" t="s">
        <v>2</v>
      </c>
      <c r="E24" s="326" t="s">
        <v>17</v>
      </c>
      <c r="F24" s="326" t="s">
        <v>3</v>
      </c>
      <c r="G24" s="326" t="s">
        <v>4</v>
      </c>
      <c r="H24" s="327"/>
      <c r="I24" s="328"/>
      <c r="J24" s="328"/>
    </row>
    <row r="25" spans="1:9" s="329" customFormat="1" ht="12.75" customHeight="1">
      <c r="A25" s="327"/>
      <c r="B25" s="327"/>
      <c r="C25" s="327"/>
      <c r="D25" s="327"/>
      <c r="E25" s="327"/>
      <c r="F25" s="327"/>
      <c r="G25" s="327"/>
      <c r="H25" s="327"/>
      <c r="I25" s="328"/>
    </row>
    <row r="26" spans="1:10" s="317" customFormat="1" ht="12.75" customHeight="1">
      <c r="A26" s="108"/>
      <c r="B26" s="68" t="s">
        <v>20</v>
      </c>
      <c r="C26" s="108" t="s">
        <v>5</v>
      </c>
      <c r="D26" s="68"/>
      <c r="E26" s="68"/>
      <c r="F26" s="68"/>
      <c r="G26" s="68"/>
      <c r="H26" s="68"/>
      <c r="I26" s="313"/>
      <c r="J26" s="36"/>
    </row>
    <row r="27" spans="1:10" s="317" customFormat="1" ht="12.75" customHeight="1">
      <c r="A27" s="108"/>
      <c r="B27" s="68"/>
      <c r="C27" s="108"/>
      <c r="D27" s="68"/>
      <c r="E27" s="68"/>
      <c r="F27" s="68"/>
      <c r="G27" s="68"/>
      <c r="H27" s="68"/>
      <c r="I27" s="313" t="s">
        <v>435</v>
      </c>
      <c r="J27" s="36"/>
    </row>
    <row r="28" spans="1:10" s="317" customFormat="1" ht="12.75" customHeight="1">
      <c r="A28" s="25"/>
      <c r="B28" s="125" t="s">
        <v>34</v>
      </c>
      <c r="C28" s="25" t="s">
        <v>32</v>
      </c>
      <c r="D28" s="125" t="s">
        <v>33</v>
      </c>
      <c r="E28" s="1">
        <v>0.911</v>
      </c>
      <c r="F28" s="1"/>
      <c r="G28" s="1">
        <f>E28*F28</f>
        <v>0</v>
      </c>
      <c r="H28" s="9"/>
      <c r="I28" s="313"/>
      <c r="J28" s="330"/>
    </row>
    <row r="29" spans="1:10" s="317" customFormat="1" ht="12.75" customHeight="1">
      <c r="A29" s="25"/>
      <c r="B29" s="125" t="s">
        <v>55</v>
      </c>
      <c r="C29" s="25" t="s">
        <v>35</v>
      </c>
      <c r="D29" s="125" t="s">
        <v>6</v>
      </c>
      <c r="E29" s="1">
        <v>46</v>
      </c>
      <c r="F29" s="1"/>
      <c r="G29" s="1">
        <f>E29*F29</f>
        <v>0</v>
      </c>
      <c r="H29" s="9"/>
      <c r="I29" s="313"/>
      <c r="J29" s="9"/>
    </row>
    <row r="30" spans="1:12" s="317" customFormat="1" ht="12.75" customHeight="1">
      <c r="A30" s="125" t="s">
        <v>10</v>
      </c>
      <c r="B30" s="125" t="s">
        <v>56</v>
      </c>
      <c r="C30" s="200" t="s">
        <v>144</v>
      </c>
      <c r="D30" s="125"/>
      <c r="E30" s="1"/>
      <c r="F30" s="1"/>
      <c r="G30" s="1"/>
      <c r="H30" s="9"/>
      <c r="I30" s="313"/>
      <c r="J30" s="16"/>
      <c r="K30" s="16"/>
      <c r="L30" s="16"/>
    </row>
    <row r="31" spans="1:12" s="317" customFormat="1" ht="12.75" customHeight="1">
      <c r="A31" s="25"/>
      <c r="B31" s="125"/>
      <c r="C31" s="16" t="s">
        <v>223</v>
      </c>
      <c r="D31" s="125" t="s">
        <v>33</v>
      </c>
      <c r="E31" s="1">
        <v>0.15</v>
      </c>
      <c r="F31" s="1"/>
      <c r="G31" s="1">
        <f>E31*F31</f>
        <v>0</v>
      </c>
      <c r="H31" s="9"/>
      <c r="I31" s="313"/>
      <c r="J31" s="16"/>
      <c r="K31" s="16"/>
      <c r="L31" s="16"/>
    </row>
    <row r="32" spans="1:12" s="317" customFormat="1" ht="12.75" customHeight="1">
      <c r="A32" s="125" t="s">
        <v>10</v>
      </c>
      <c r="B32" s="125" t="s">
        <v>57</v>
      </c>
      <c r="C32" s="200" t="s">
        <v>145</v>
      </c>
      <c r="D32" s="125"/>
      <c r="E32" s="1"/>
      <c r="F32" s="1"/>
      <c r="G32" s="1"/>
      <c r="H32" s="9"/>
      <c r="I32" s="313"/>
      <c r="J32" s="16"/>
      <c r="K32" s="16"/>
      <c r="L32" s="16"/>
    </row>
    <row r="33" spans="1:12" s="317" customFormat="1" ht="12.75" customHeight="1">
      <c r="A33" s="25"/>
      <c r="B33" s="125"/>
      <c r="C33" s="198" t="s">
        <v>287</v>
      </c>
      <c r="D33" s="125" t="s">
        <v>6</v>
      </c>
      <c r="E33" s="1">
        <v>18</v>
      </c>
      <c r="F33" s="1"/>
      <c r="G33" s="1">
        <f>E33*F33</f>
        <v>0</v>
      </c>
      <c r="H33" s="9"/>
      <c r="I33" s="313"/>
      <c r="J33" s="16"/>
      <c r="K33" s="16"/>
      <c r="L33" s="16"/>
    </row>
    <row r="34" spans="1:12" s="317" customFormat="1" ht="12.75" customHeight="1">
      <c r="A34" s="25"/>
      <c r="B34" s="89" t="s">
        <v>146</v>
      </c>
      <c r="C34" s="90" t="s">
        <v>147</v>
      </c>
      <c r="D34" s="125"/>
      <c r="E34" s="1"/>
      <c r="F34" s="1"/>
      <c r="G34" s="1"/>
      <c r="H34" s="68"/>
      <c r="I34" s="313"/>
      <c r="J34" s="16"/>
      <c r="K34" s="16"/>
      <c r="L34" s="16"/>
    </row>
    <row r="35" spans="1:12" s="317" customFormat="1" ht="12.75" customHeight="1">
      <c r="A35" s="25"/>
      <c r="B35" s="331"/>
      <c r="C35" s="25" t="s">
        <v>148</v>
      </c>
      <c r="D35" s="125" t="s">
        <v>7</v>
      </c>
      <c r="E35" s="1">
        <v>625</v>
      </c>
      <c r="F35" s="1"/>
      <c r="G35" s="1">
        <f>E35*F35</f>
        <v>0</v>
      </c>
      <c r="H35" s="68"/>
      <c r="I35" s="313"/>
      <c r="J35" s="16"/>
      <c r="K35" s="16"/>
      <c r="L35" s="16"/>
    </row>
    <row r="36" spans="1:11" s="317" customFormat="1" ht="12.75" customHeight="1">
      <c r="A36" s="25"/>
      <c r="B36" s="125" t="s">
        <v>239</v>
      </c>
      <c r="C36" s="25" t="s">
        <v>240</v>
      </c>
      <c r="D36" s="125"/>
      <c r="E36" s="1"/>
      <c r="F36" s="1"/>
      <c r="G36" s="1"/>
      <c r="H36" s="312"/>
      <c r="I36" s="313"/>
      <c r="J36" s="16"/>
      <c r="K36" s="16"/>
    </row>
    <row r="37" spans="1:11" s="317" customFormat="1" ht="12.75" customHeight="1">
      <c r="A37" s="25"/>
      <c r="B37" s="125"/>
      <c r="C37" s="25" t="s">
        <v>241</v>
      </c>
      <c r="D37" s="125" t="s">
        <v>6</v>
      </c>
      <c r="E37" s="1">
        <v>20</v>
      </c>
      <c r="F37" s="1"/>
      <c r="G37" s="1">
        <f>E37*F37</f>
        <v>0</v>
      </c>
      <c r="H37" s="312"/>
      <c r="I37" s="313"/>
      <c r="J37" s="16"/>
      <c r="K37" s="16"/>
    </row>
    <row r="38" spans="1:11" s="317" customFormat="1" ht="12.75" customHeight="1">
      <c r="A38" s="25"/>
      <c r="B38" s="125" t="s">
        <v>243</v>
      </c>
      <c r="C38" s="25" t="s">
        <v>244</v>
      </c>
      <c r="D38" s="125"/>
      <c r="E38" s="1"/>
      <c r="F38" s="1"/>
      <c r="G38" s="1"/>
      <c r="H38" s="312"/>
      <c r="I38" s="332"/>
      <c r="J38" s="16"/>
      <c r="K38" s="16"/>
    </row>
    <row r="39" spans="1:11" s="317" customFormat="1" ht="12.75" customHeight="1">
      <c r="A39" s="25"/>
      <c r="B39" s="125"/>
      <c r="C39" s="25" t="s">
        <v>242</v>
      </c>
      <c r="D39" s="125" t="s">
        <v>6</v>
      </c>
      <c r="E39" s="1">
        <v>20</v>
      </c>
      <c r="F39" s="1"/>
      <c r="G39" s="1">
        <f>E39*F39</f>
        <v>0</v>
      </c>
      <c r="H39" s="312"/>
      <c r="I39" s="313" t="s">
        <v>419</v>
      </c>
      <c r="J39" s="16"/>
      <c r="K39" s="16"/>
    </row>
    <row r="40" spans="1:12" s="36" customFormat="1" ht="12.75" customHeight="1">
      <c r="A40" s="25"/>
      <c r="B40" s="125" t="s">
        <v>12</v>
      </c>
      <c r="C40" s="25" t="s">
        <v>275</v>
      </c>
      <c r="D40" s="125"/>
      <c r="E40" s="1"/>
      <c r="F40" s="1"/>
      <c r="G40" s="125"/>
      <c r="H40" s="333"/>
      <c r="I40" s="313"/>
      <c r="J40" s="16"/>
      <c r="K40" s="16"/>
      <c r="L40" s="16"/>
    </row>
    <row r="41" spans="1:12" s="36" customFormat="1" ht="12.75" customHeight="1">
      <c r="A41" s="25"/>
      <c r="B41" s="125"/>
      <c r="C41" s="25" t="s">
        <v>276</v>
      </c>
      <c r="D41" s="125" t="s">
        <v>6</v>
      </c>
      <c r="E41" s="1">
        <v>2</v>
      </c>
      <c r="F41" s="1"/>
      <c r="G41" s="1">
        <f>E41*F41</f>
        <v>0</v>
      </c>
      <c r="H41" s="333"/>
      <c r="I41" s="313"/>
      <c r="J41" s="16"/>
      <c r="K41" s="16"/>
      <c r="L41" s="16"/>
    </row>
    <row r="42" spans="1:12" s="36" customFormat="1" ht="12.75" customHeight="1">
      <c r="A42" s="25"/>
      <c r="B42" s="125" t="s">
        <v>277</v>
      </c>
      <c r="C42" s="200" t="s">
        <v>278</v>
      </c>
      <c r="D42" s="125" t="s">
        <v>8</v>
      </c>
      <c r="E42" s="1">
        <v>130</v>
      </c>
      <c r="F42" s="1"/>
      <c r="G42" s="1">
        <f>E42*F42</f>
        <v>0</v>
      </c>
      <c r="H42" s="333"/>
      <c r="I42" s="313" t="s">
        <v>420</v>
      </c>
      <c r="J42" s="16"/>
      <c r="K42" s="16"/>
      <c r="L42" s="16"/>
    </row>
    <row r="43" spans="1:10" s="320" customFormat="1" ht="12.75" customHeight="1">
      <c r="A43" s="125"/>
      <c r="B43" s="125" t="s">
        <v>12</v>
      </c>
      <c r="C43" s="25" t="s">
        <v>279</v>
      </c>
      <c r="D43" s="125" t="s">
        <v>6</v>
      </c>
      <c r="E43" s="1">
        <v>2</v>
      </c>
      <c r="F43" s="1"/>
      <c r="G43" s="1">
        <f>E43*F43</f>
        <v>0</v>
      </c>
      <c r="H43" s="9"/>
      <c r="I43" s="313"/>
      <c r="J43" s="16"/>
    </row>
    <row r="44" spans="1:10" s="320" customFormat="1" ht="12.75" customHeight="1">
      <c r="A44" s="125"/>
      <c r="B44" s="125" t="s">
        <v>12</v>
      </c>
      <c r="C44" s="25" t="s">
        <v>247</v>
      </c>
      <c r="D44" s="125" t="s">
        <v>6</v>
      </c>
      <c r="E44" s="1">
        <v>1</v>
      </c>
      <c r="F44" s="1"/>
      <c r="G44" s="1">
        <f>E44*F44</f>
        <v>0</v>
      </c>
      <c r="I44" s="313" t="s">
        <v>119</v>
      </c>
      <c r="J44" s="36"/>
    </row>
    <row r="45" spans="1:10" s="320" customFormat="1" ht="12.75" customHeight="1">
      <c r="A45" s="125"/>
      <c r="B45" s="125" t="s">
        <v>12</v>
      </c>
      <c r="C45" s="25" t="s">
        <v>152</v>
      </c>
      <c r="D45" s="125"/>
      <c r="E45" s="1"/>
      <c r="F45" s="1"/>
      <c r="G45" s="1"/>
      <c r="I45" s="334"/>
      <c r="J45" s="36"/>
    </row>
    <row r="46" spans="1:10" s="320" customFormat="1" ht="12.75" customHeight="1">
      <c r="A46" s="125"/>
      <c r="B46" s="199"/>
      <c r="C46" s="25" t="s">
        <v>48</v>
      </c>
      <c r="D46" s="125" t="s">
        <v>9</v>
      </c>
      <c r="E46" s="1">
        <v>24</v>
      </c>
      <c r="F46" s="1"/>
      <c r="G46" s="1">
        <f>E46*F46</f>
        <v>0</v>
      </c>
      <c r="I46" s="334" t="s">
        <v>421</v>
      </c>
      <c r="J46" s="36"/>
    </row>
    <row r="47" spans="1:10" s="317" customFormat="1" ht="12.75" customHeight="1">
      <c r="A47" s="25"/>
      <c r="B47" s="125" t="s">
        <v>12</v>
      </c>
      <c r="C47" s="25" t="s">
        <v>245</v>
      </c>
      <c r="D47" s="125" t="s">
        <v>8</v>
      </c>
      <c r="E47" s="1">
        <v>20</v>
      </c>
      <c r="F47" s="1"/>
      <c r="G47" s="1">
        <f>E47*F47</f>
        <v>0</v>
      </c>
      <c r="H47" s="9"/>
      <c r="I47" s="313" t="s">
        <v>422</v>
      </c>
      <c r="J47" s="16"/>
    </row>
    <row r="48" spans="1:10" s="320" customFormat="1" ht="12.75" customHeight="1">
      <c r="A48" s="125"/>
      <c r="B48" s="125" t="s">
        <v>12</v>
      </c>
      <c r="C48" s="25" t="s">
        <v>319</v>
      </c>
      <c r="D48" s="125" t="s">
        <v>7</v>
      </c>
      <c r="E48" s="1">
        <v>5</v>
      </c>
      <c r="F48" s="1"/>
      <c r="G48" s="1">
        <f>E48*F48</f>
        <v>0</v>
      </c>
      <c r="I48" s="335"/>
      <c r="J48" s="36"/>
    </row>
    <row r="49" spans="1:12" s="36" customFormat="1" ht="12.75" customHeight="1">
      <c r="A49" s="125" t="s">
        <v>10</v>
      </c>
      <c r="B49" s="125" t="s">
        <v>58</v>
      </c>
      <c r="C49" s="200" t="s">
        <v>149</v>
      </c>
      <c r="D49" s="125"/>
      <c r="E49" s="1"/>
      <c r="F49" s="1"/>
      <c r="G49" s="1"/>
      <c r="H49" s="9"/>
      <c r="I49" s="313"/>
      <c r="J49" s="16"/>
      <c r="K49" s="16"/>
      <c r="L49" s="16"/>
    </row>
    <row r="50" spans="1:12" s="36" customFormat="1" ht="12.75" customHeight="1">
      <c r="A50" s="25"/>
      <c r="B50" s="125"/>
      <c r="C50" s="200" t="s">
        <v>282</v>
      </c>
      <c r="D50" s="125" t="s">
        <v>7</v>
      </c>
      <c r="E50" s="1">
        <v>845</v>
      </c>
      <c r="F50" s="1"/>
      <c r="G50" s="1">
        <f>E50*F50</f>
        <v>0</v>
      </c>
      <c r="H50" s="9"/>
      <c r="I50" s="313" t="s">
        <v>429</v>
      </c>
      <c r="J50" s="16"/>
      <c r="K50" s="16"/>
      <c r="L50" s="16"/>
    </row>
    <row r="51" spans="1:10" s="320" customFormat="1" ht="12.75" customHeight="1">
      <c r="A51" s="125"/>
      <c r="B51" s="125" t="s">
        <v>59</v>
      </c>
      <c r="C51" s="25" t="s">
        <v>150</v>
      </c>
      <c r="D51" s="125"/>
      <c r="E51" s="1"/>
      <c r="F51" s="1"/>
      <c r="G51" s="1"/>
      <c r="H51" s="336"/>
      <c r="I51" s="313"/>
      <c r="J51" s="36"/>
    </row>
    <row r="52" spans="1:10" s="317" customFormat="1" ht="12.75" customHeight="1">
      <c r="A52" s="25"/>
      <c r="B52" s="125"/>
      <c r="C52" s="200" t="s">
        <v>151</v>
      </c>
      <c r="D52" s="125" t="s">
        <v>8</v>
      </c>
      <c r="E52" s="1">
        <v>80</v>
      </c>
      <c r="F52" s="1"/>
      <c r="G52" s="1">
        <f>E52*F52</f>
        <v>0</v>
      </c>
      <c r="H52" s="9"/>
      <c r="I52" s="313"/>
      <c r="J52" s="16"/>
    </row>
    <row r="53" spans="1:10" s="317" customFormat="1" ht="12.75" customHeight="1">
      <c r="A53" s="25"/>
      <c r="B53" s="125" t="s">
        <v>12</v>
      </c>
      <c r="C53" s="25" t="s">
        <v>222</v>
      </c>
      <c r="D53" s="125"/>
      <c r="E53" s="1"/>
      <c r="F53" s="1"/>
      <c r="G53" s="1"/>
      <c r="H53" s="336"/>
      <c r="I53" s="313"/>
      <c r="J53" s="36"/>
    </row>
    <row r="54" spans="1:10" s="317" customFormat="1" ht="12.75" customHeight="1">
      <c r="A54" s="25"/>
      <c r="B54" s="125"/>
      <c r="C54" s="25" t="s">
        <v>300</v>
      </c>
      <c r="D54" s="125" t="s">
        <v>7</v>
      </c>
      <c r="E54" s="1">
        <v>30</v>
      </c>
      <c r="F54" s="1"/>
      <c r="G54" s="1">
        <f>E54*F54</f>
        <v>0</v>
      </c>
      <c r="H54" s="336"/>
      <c r="I54" s="313"/>
      <c r="J54" s="36"/>
    </row>
    <row r="55" spans="1:10" s="320" customFormat="1" ht="12.75" customHeight="1">
      <c r="A55" s="125"/>
      <c r="B55" s="125" t="s">
        <v>12</v>
      </c>
      <c r="C55" s="25" t="s">
        <v>280</v>
      </c>
      <c r="D55" s="125"/>
      <c r="E55" s="1"/>
      <c r="F55" s="1"/>
      <c r="G55" s="1"/>
      <c r="H55" s="9"/>
      <c r="I55" s="313"/>
      <c r="J55" s="16"/>
    </row>
    <row r="56" spans="1:10" s="320" customFormat="1" ht="12.75" customHeight="1">
      <c r="A56" s="125"/>
      <c r="B56" s="125"/>
      <c r="C56" s="25" t="s">
        <v>281</v>
      </c>
      <c r="D56" s="125" t="s">
        <v>6</v>
      </c>
      <c r="E56" s="1">
        <v>1</v>
      </c>
      <c r="F56" s="1"/>
      <c r="G56" s="1">
        <f>E56*F56</f>
        <v>0</v>
      </c>
      <c r="H56" s="9"/>
      <c r="I56" s="313"/>
      <c r="J56" s="16"/>
    </row>
    <row r="57" spans="1:8" ht="12.75" customHeight="1">
      <c r="A57" s="125"/>
      <c r="B57" s="125" t="s">
        <v>12</v>
      </c>
      <c r="C57" s="25" t="s">
        <v>246</v>
      </c>
      <c r="D57" s="125"/>
      <c r="E57" s="1"/>
      <c r="F57" s="84"/>
      <c r="G57" s="1"/>
      <c r="H57" s="336"/>
    </row>
    <row r="58" spans="1:9" ht="12.75" customHeight="1">
      <c r="A58" s="125"/>
      <c r="B58" s="125"/>
      <c r="C58" s="25" t="s">
        <v>262</v>
      </c>
      <c r="D58" s="125" t="s">
        <v>560</v>
      </c>
      <c r="E58" s="1">
        <v>1</v>
      </c>
      <c r="F58" s="84"/>
      <c r="G58" s="1">
        <f>E58*F58</f>
        <v>0</v>
      </c>
      <c r="H58" s="336"/>
      <c r="I58" s="313" t="s">
        <v>423</v>
      </c>
    </row>
    <row r="59" spans="1:10" s="317" customFormat="1" ht="12.75" customHeight="1">
      <c r="A59" s="205"/>
      <c r="B59" s="206"/>
      <c r="C59" s="205" t="s">
        <v>11</v>
      </c>
      <c r="D59" s="207"/>
      <c r="E59" s="8"/>
      <c r="F59" s="8"/>
      <c r="G59" s="61">
        <f>SUM(G28:G58)</f>
        <v>0</v>
      </c>
      <c r="H59" s="62"/>
      <c r="I59" s="313"/>
      <c r="J59" s="36"/>
    </row>
    <row r="60" spans="1:10" s="317" customFormat="1" ht="12.75" customHeight="1">
      <c r="A60" s="321"/>
      <c r="B60" s="337"/>
      <c r="C60" s="321"/>
      <c r="D60" s="338"/>
      <c r="E60" s="67"/>
      <c r="F60" s="67"/>
      <c r="G60" s="68"/>
      <c r="H60" s="68"/>
      <c r="I60" s="313"/>
      <c r="J60" s="36"/>
    </row>
    <row r="61" spans="1:10" s="317" customFormat="1" ht="12.75" customHeight="1">
      <c r="A61" s="68"/>
      <c r="B61" s="68" t="s">
        <v>26</v>
      </c>
      <c r="C61" s="108" t="s">
        <v>27</v>
      </c>
      <c r="D61" s="68"/>
      <c r="E61" s="62"/>
      <c r="F61" s="62"/>
      <c r="G61" s="62"/>
      <c r="H61" s="62"/>
      <c r="I61" s="313"/>
      <c r="J61" s="36"/>
    </row>
    <row r="62" spans="1:10" s="317" customFormat="1" ht="12.75" customHeight="1">
      <c r="A62" s="68"/>
      <c r="B62" s="68"/>
      <c r="C62" s="108"/>
      <c r="D62" s="68"/>
      <c r="E62" s="62"/>
      <c r="F62" s="62"/>
      <c r="G62" s="62"/>
      <c r="H62" s="62"/>
      <c r="I62" s="313"/>
      <c r="J62" s="36"/>
    </row>
    <row r="63" spans="1:10" s="317" customFormat="1" ht="12.75" customHeight="1">
      <c r="A63" s="125"/>
      <c r="B63" s="125" t="s">
        <v>60</v>
      </c>
      <c r="C63" s="199" t="s">
        <v>207</v>
      </c>
      <c r="D63" s="125"/>
      <c r="E63" s="1"/>
      <c r="F63" s="1"/>
      <c r="G63" s="1"/>
      <c r="H63" s="9"/>
      <c r="I63" s="313"/>
      <c r="J63" s="16"/>
    </row>
    <row r="64" spans="1:10" s="317" customFormat="1" ht="12.75" customHeight="1">
      <c r="A64" s="125"/>
      <c r="B64" s="125"/>
      <c r="C64" s="199" t="s">
        <v>208</v>
      </c>
      <c r="D64" s="125" t="s">
        <v>9</v>
      </c>
      <c r="E64" s="1">
        <v>910</v>
      </c>
      <c r="F64" s="1"/>
      <c r="G64" s="1">
        <f>E64*F64</f>
        <v>0</v>
      </c>
      <c r="H64" s="9"/>
      <c r="I64" s="313"/>
      <c r="J64" s="16"/>
    </row>
    <row r="65" spans="1:10" s="317" customFormat="1" ht="12.75" customHeight="1">
      <c r="A65" s="125" t="s">
        <v>10</v>
      </c>
      <c r="B65" s="125" t="s">
        <v>62</v>
      </c>
      <c r="C65" s="199" t="s">
        <v>207</v>
      </c>
      <c r="D65" s="125"/>
      <c r="E65" s="1"/>
      <c r="F65" s="1"/>
      <c r="G65" s="1"/>
      <c r="H65" s="9"/>
      <c r="I65" s="313"/>
      <c r="J65" s="16"/>
    </row>
    <row r="66" spans="1:10" s="317" customFormat="1" ht="12.75" customHeight="1">
      <c r="A66" s="125"/>
      <c r="B66" s="125"/>
      <c r="C66" s="199" t="s">
        <v>224</v>
      </c>
      <c r="D66" s="125" t="s">
        <v>9</v>
      </c>
      <c r="E66" s="1">
        <v>3268</v>
      </c>
      <c r="F66" s="1"/>
      <c r="G66" s="1">
        <f>E66*F66</f>
        <v>0</v>
      </c>
      <c r="H66" s="9"/>
      <c r="I66" s="313"/>
      <c r="J66" s="16"/>
    </row>
    <row r="67" spans="1:12" s="317" customFormat="1" ht="12.75" customHeight="1">
      <c r="A67" s="125" t="s">
        <v>10</v>
      </c>
      <c r="B67" s="125" t="s">
        <v>61</v>
      </c>
      <c r="C67" s="25" t="s">
        <v>289</v>
      </c>
      <c r="D67" s="125"/>
      <c r="E67" s="1"/>
      <c r="F67" s="1"/>
      <c r="G67" s="1"/>
      <c r="H67" s="9"/>
      <c r="I67" s="313"/>
      <c r="J67" s="16"/>
      <c r="K67" s="322"/>
      <c r="L67" s="322"/>
    </row>
    <row r="68" spans="1:12" s="317" customFormat="1" ht="12.75" customHeight="1">
      <c r="A68" s="125"/>
      <c r="B68" s="125"/>
      <c r="C68" s="25" t="s">
        <v>225</v>
      </c>
      <c r="D68" s="125" t="s">
        <v>9</v>
      </c>
      <c r="E68" s="1">
        <v>6063</v>
      </c>
      <c r="F68" s="1"/>
      <c r="G68" s="1">
        <f>E68*F68</f>
        <v>0</v>
      </c>
      <c r="H68" s="9"/>
      <c r="I68" s="313" t="s">
        <v>428</v>
      </c>
      <c r="J68" s="16"/>
      <c r="K68" s="322"/>
      <c r="L68" s="322"/>
    </row>
    <row r="69" spans="1:12" s="317" customFormat="1" ht="12.75" customHeight="1">
      <c r="A69" s="125" t="s">
        <v>10</v>
      </c>
      <c r="B69" s="125" t="s">
        <v>288</v>
      </c>
      <c r="C69" s="25" t="s">
        <v>290</v>
      </c>
      <c r="D69" s="125"/>
      <c r="E69" s="1"/>
      <c r="F69" s="1"/>
      <c r="G69" s="1"/>
      <c r="H69" s="9"/>
      <c r="I69" s="313"/>
      <c r="J69" s="16"/>
      <c r="K69" s="322"/>
      <c r="L69" s="322"/>
    </row>
    <row r="70" spans="1:12" s="317" customFormat="1" ht="12.75" customHeight="1">
      <c r="A70" s="125"/>
      <c r="B70" s="125"/>
      <c r="C70" s="25" t="s">
        <v>291</v>
      </c>
      <c r="D70" s="125" t="s">
        <v>9</v>
      </c>
      <c r="E70" s="1">
        <v>1790</v>
      </c>
      <c r="F70" s="1"/>
      <c r="G70" s="1">
        <f>E70*F70</f>
        <v>0</v>
      </c>
      <c r="H70" s="9"/>
      <c r="I70" s="313"/>
      <c r="J70" s="16"/>
      <c r="K70" s="16"/>
      <c r="L70" s="322"/>
    </row>
    <row r="71" spans="1:11" s="317" customFormat="1" ht="12.75" customHeight="1">
      <c r="A71" s="125"/>
      <c r="B71" s="125" t="s">
        <v>63</v>
      </c>
      <c r="C71" s="200" t="s">
        <v>170</v>
      </c>
      <c r="D71" s="125"/>
      <c r="E71" s="339"/>
      <c r="F71" s="1"/>
      <c r="G71" s="1"/>
      <c r="H71" s="312"/>
      <c r="I71" s="313"/>
      <c r="J71" s="16"/>
      <c r="K71" s="16"/>
    </row>
    <row r="72" spans="1:11" s="317" customFormat="1" ht="12.75" customHeight="1">
      <c r="A72" s="125"/>
      <c r="B72" s="125"/>
      <c r="C72" s="25" t="s">
        <v>171</v>
      </c>
      <c r="D72" s="125"/>
      <c r="E72" s="339"/>
      <c r="F72" s="1"/>
      <c r="G72" s="1"/>
      <c r="H72" s="312"/>
      <c r="I72" s="313"/>
      <c r="J72" s="16"/>
      <c r="K72" s="16"/>
    </row>
    <row r="73" spans="1:11" s="317" customFormat="1" ht="12.75" customHeight="1">
      <c r="A73" s="125"/>
      <c r="B73" s="125"/>
      <c r="C73" s="25" t="s">
        <v>172</v>
      </c>
      <c r="D73" s="340"/>
      <c r="E73" s="126"/>
      <c r="F73" s="71"/>
      <c r="G73" s="340"/>
      <c r="H73" s="312"/>
      <c r="I73" s="313"/>
      <c r="J73" s="16"/>
      <c r="K73" s="16"/>
    </row>
    <row r="74" spans="1:11" s="317" customFormat="1" ht="12.75" customHeight="1">
      <c r="A74" s="125"/>
      <c r="B74" s="125"/>
      <c r="C74" s="25" t="s">
        <v>173</v>
      </c>
      <c r="D74" s="125" t="s">
        <v>9</v>
      </c>
      <c r="E74" s="126">
        <v>270</v>
      </c>
      <c r="F74" s="1"/>
      <c r="G74" s="1">
        <f>E74*F74</f>
        <v>0</v>
      </c>
      <c r="H74" s="312"/>
      <c r="I74" s="313" t="s">
        <v>212</v>
      </c>
      <c r="J74" s="16"/>
      <c r="K74" s="16"/>
    </row>
    <row r="75" spans="1:11" s="317" customFormat="1" ht="12.75" customHeight="1">
      <c r="A75" s="125"/>
      <c r="B75" s="125" t="s">
        <v>64</v>
      </c>
      <c r="C75" s="90" t="s">
        <v>174</v>
      </c>
      <c r="D75" s="125"/>
      <c r="E75" s="126"/>
      <c r="F75" s="1"/>
      <c r="G75" s="1"/>
      <c r="H75" s="312"/>
      <c r="I75" s="313"/>
      <c r="J75" s="16"/>
      <c r="K75" s="16"/>
    </row>
    <row r="76" spans="1:11" s="317" customFormat="1" ht="12.75" customHeight="1">
      <c r="A76" s="125"/>
      <c r="B76" s="125"/>
      <c r="C76" s="25" t="s">
        <v>171</v>
      </c>
      <c r="D76" s="125"/>
      <c r="E76" s="126"/>
      <c r="F76" s="1"/>
      <c r="G76" s="1"/>
      <c r="H76" s="312"/>
      <c r="I76" s="313"/>
      <c r="J76" s="16"/>
      <c r="K76" s="16"/>
    </row>
    <row r="77" spans="1:11" s="317" customFormat="1" ht="12.75" customHeight="1">
      <c r="A77" s="125"/>
      <c r="B77" s="125"/>
      <c r="C77" s="25" t="s">
        <v>209</v>
      </c>
      <c r="D77" s="125"/>
      <c r="E77" s="126"/>
      <c r="F77" s="1"/>
      <c r="G77" s="1"/>
      <c r="H77" s="312"/>
      <c r="I77" s="313"/>
      <c r="J77" s="16"/>
      <c r="K77" s="16"/>
    </row>
    <row r="78" spans="1:12" s="317" customFormat="1" ht="12.75" customHeight="1">
      <c r="A78" s="125"/>
      <c r="B78" s="125"/>
      <c r="C78" s="90" t="s">
        <v>176</v>
      </c>
      <c r="D78" s="125" t="s">
        <v>9</v>
      </c>
      <c r="E78" s="126">
        <v>874</v>
      </c>
      <c r="F78" s="1"/>
      <c r="G78" s="1">
        <f>E78*F78</f>
        <v>0</v>
      </c>
      <c r="H78" s="9"/>
      <c r="I78" s="313" t="s">
        <v>375</v>
      </c>
      <c r="J78" s="16"/>
      <c r="K78" s="322"/>
      <c r="L78" s="322"/>
    </row>
    <row r="79" spans="1:12" s="317" customFormat="1" ht="12.75" customHeight="1">
      <c r="A79" s="125"/>
      <c r="B79" s="125" t="s">
        <v>684</v>
      </c>
      <c r="C79" s="90" t="s">
        <v>685</v>
      </c>
      <c r="D79" s="125"/>
      <c r="E79" s="339"/>
      <c r="F79" s="1"/>
      <c r="G79" s="1"/>
      <c r="H79" s="9"/>
      <c r="I79" s="313"/>
      <c r="J79" s="16"/>
      <c r="K79" s="322"/>
      <c r="L79" s="322"/>
    </row>
    <row r="80" spans="1:12" s="317" customFormat="1" ht="12.75" customHeight="1">
      <c r="A80" s="125"/>
      <c r="B80" s="125"/>
      <c r="C80" s="25" t="s">
        <v>171</v>
      </c>
      <c r="D80" s="125"/>
      <c r="E80" s="339"/>
      <c r="F80" s="1"/>
      <c r="G80" s="1"/>
      <c r="H80" s="9"/>
      <c r="I80" s="313"/>
      <c r="J80" s="16"/>
      <c r="K80" s="322"/>
      <c r="L80" s="322"/>
    </row>
    <row r="81" spans="1:12" s="317" customFormat="1" ht="12.75" customHeight="1">
      <c r="A81" s="125"/>
      <c r="B81" s="125"/>
      <c r="C81" s="25" t="s">
        <v>209</v>
      </c>
      <c r="D81" s="125"/>
      <c r="E81" s="339"/>
      <c r="F81" s="1"/>
      <c r="G81" s="1"/>
      <c r="H81" s="9"/>
      <c r="I81" s="313"/>
      <c r="J81" s="16"/>
      <c r="K81" s="322"/>
      <c r="L81" s="322"/>
    </row>
    <row r="82" spans="1:12" s="317" customFormat="1" ht="12.75" customHeight="1">
      <c r="A82" s="125"/>
      <c r="B82" s="125"/>
      <c r="C82" s="90" t="s">
        <v>176</v>
      </c>
      <c r="D82" s="125" t="s">
        <v>9</v>
      </c>
      <c r="E82" s="126">
        <v>23</v>
      </c>
      <c r="F82" s="1"/>
      <c r="G82" s="1">
        <f>E82*F82</f>
        <v>0</v>
      </c>
      <c r="H82" s="9"/>
      <c r="I82" s="313"/>
      <c r="J82" s="16"/>
      <c r="K82" s="322"/>
      <c r="L82" s="322"/>
    </row>
    <row r="83" spans="1:11" s="317" customFormat="1" ht="12.75" customHeight="1">
      <c r="A83" s="125"/>
      <c r="B83" s="125" t="s">
        <v>65</v>
      </c>
      <c r="C83" s="200" t="s">
        <v>174</v>
      </c>
      <c r="D83" s="125"/>
      <c r="E83" s="339"/>
      <c r="F83" s="1"/>
      <c r="G83" s="1"/>
      <c r="H83" s="312"/>
      <c r="I83" s="313"/>
      <c r="J83" s="16"/>
      <c r="K83" s="16"/>
    </row>
    <row r="84" spans="1:11" s="317" customFormat="1" ht="12.75" customHeight="1">
      <c r="A84" s="125"/>
      <c r="B84" s="125"/>
      <c r="C84" s="25" t="s">
        <v>171</v>
      </c>
      <c r="D84" s="125"/>
      <c r="E84" s="339"/>
      <c r="F84" s="1"/>
      <c r="G84" s="1"/>
      <c r="H84" s="312"/>
      <c r="I84" s="313"/>
      <c r="J84" s="16"/>
      <c r="K84" s="16"/>
    </row>
    <row r="85" spans="1:11" s="317" customFormat="1" ht="12.75" customHeight="1">
      <c r="A85" s="125"/>
      <c r="B85" s="125"/>
      <c r="C85" s="25" t="s">
        <v>175</v>
      </c>
      <c r="D85" s="125"/>
      <c r="E85" s="339"/>
      <c r="F85" s="1"/>
      <c r="G85" s="1"/>
      <c r="H85" s="312"/>
      <c r="I85" s="313"/>
      <c r="J85" s="16"/>
      <c r="K85" s="16"/>
    </row>
    <row r="86" spans="1:11" s="317" customFormat="1" ht="12.75" customHeight="1">
      <c r="A86" s="125"/>
      <c r="B86" s="125"/>
      <c r="C86" s="25" t="s">
        <v>176</v>
      </c>
      <c r="D86" s="125" t="s">
        <v>9</v>
      </c>
      <c r="E86" s="339">
        <v>696</v>
      </c>
      <c r="F86" s="1"/>
      <c r="G86" s="1">
        <f>E86*F86</f>
        <v>0</v>
      </c>
      <c r="H86" s="312"/>
      <c r="I86" s="313" t="s">
        <v>376</v>
      </c>
      <c r="J86" s="16"/>
      <c r="K86" s="16"/>
    </row>
    <row r="87" spans="1:11" s="317" customFormat="1" ht="12.75" customHeight="1">
      <c r="A87" s="125"/>
      <c r="B87" s="125" t="s">
        <v>66</v>
      </c>
      <c r="C87" s="200" t="s">
        <v>210</v>
      </c>
      <c r="D87" s="125"/>
      <c r="E87" s="339"/>
      <c r="F87" s="1"/>
      <c r="G87" s="1"/>
      <c r="H87" s="312"/>
      <c r="I87" s="313"/>
      <c r="J87" s="16"/>
      <c r="K87" s="16"/>
    </row>
    <row r="88" spans="1:11" s="317" customFormat="1" ht="12.75" customHeight="1">
      <c r="A88" s="125"/>
      <c r="B88" s="125"/>
      <c r="C88" s="25" t="s">
        <v>211</v>
      </c>
      <c r="D88" s="125" t="s">
        <v>9</v>
      </c>
      <c r="E88" s="339">
        <v>115</v>
      </c>
      <c r="F88" s="1"/>
      <c r="G88" s="1">
        <f>E88*F88</f>
        <v>0</v>
      </c>
      <c r="H88" s="312"/>
      <c r="I88" s="313"/>
      <c r="J88" s="16"/>
      <c r="K88" s="16"/>
    </row>
    <row r="89" spans="1:11" s="317" customFormat="1" ht="12.75" customHeight="1">
      <c r="A89" s="125" t="s">
        <v>10</v>
      </c>
      <c r="B89" s="125" t="s">
        <v>67</v>
      </c>
      <c r="C89" s="200" t="s">
        <v>213</v>
      </c>
      <c r="D89" s="340"/>
      <c r="E89" s="126"/>
      <c r="F89" s="71"/>
      <c r="G89" s="340"/>
      <c r="H89" s="312"/>
      <c r="I89" s="313"/>
      <c r="J89" s="16"/>
      <c r="K89" s="16"/>
    </row>
    <row r="90" spans="1:11" s="317" customFormat="1" ht="12.75" customHeight="1">
      <c r="A90" s="125"/>
      <c r="B90" s="125"/>
      <c r="C90" s="200" t="s">
        <v>226</v>
      </c>
      <c r="D90" s="125" t="s">
        <v>7</v>
      </c>
      <c r="E90" s="339">
        <v>100</v>
      </c>
      <c r="F90" s="1"/>
      <c r="G90" s="1">
        <f>E90*F90</f>
        <v>0</v>
      </c>
      <c r="H90" s="312"/>
      <c r="I90" s="313" t="s">
        <v>119</v>
      </c>
      <c r="J90" s="16"/>
      <c r="K90" s="16"/>
    </row>
    <row r="91" spans="1:10" s="317" customFormat="1" ht="12.75" customHeight="1">
      <c r="A91" s="341"/>
      <c r="B91" s="125" t="s">
        <v>234</v>
      </c>
      <c r="C91" s="90" t="s">
        <v>115</v>
      </c>
      <c r="D91" s="125"/>
      <c r="E91" s="1"/>
      <c r="F91" s="1"/>
      <c r="G91" s="1"/>
      <c r="H91" s="336"/>
      <c r="I91" s="313"/>
      <c r="J91" s="36"/>
    </row>
    <row r="92" spans="1:10" s="317" customFormat="1" ht="12.75" customHeight="1">
      <c r="A92" s="341"/>
      <c r="B92" s="125"/>
      <c r="C92" s="90" t="s">
        <v>235</v>
      </c>
      <c r="D92" s="125"/>
      <c r="E92" s="1"/>
      <c r="F92" s="1"/>
      <c r="G92" s="1"/>
      <c r="H92" s="336"/>
      <c r="I92" s="313"/>
      <c r="J92" s="36"/>
    </row>
    <row r="93" spans="1:10" s="317" customFormat="1" ht="12.75" customHeight="1">
      <c r="A93" s="341"/>
      <c r="B93" s="125"/>
      <c r="C93" s="90" t="s">
        <v>236</v>
      </c>
      <c r="D93" s="125"/>
      <c r="E93" s="1"/>
      <c r="F93" s="1"/>
      <c r="G93" s="1"/>
      <c r="H93" s="336"/>
      <c r="J93" s="36"/>
    </row>
    <row r="94" spans="1:10" s="317" customFormat="1" ht="12.75" customHeight="1">
      <c r="A94" s="341"/>
      <c r="B94" s="125"/>
      <c r="C94" s="90" t="s">
        <v>237</v>
      </c>
      <c r="D94" s="125"/>
      <c r="E94" s="1"/>
      <c r="F94" s="1"/>
      <c r="G94" s="1"/>
      <c r="H94" s="336"/>
      <c r="I94" s="313"/>
      <c r="J94" s="36"/>
    </row>
    <row r="95" spans="1:10" s="317" customFormat="1" ht="12.75" customHeight="1">
      <c r="A95" s="341"/>
      <c r="B95" s="125"/>
      <c r="C95" s="90" t="s">
        <v>238</v>
      </c>
      <c r="D95" s="125" t="s">
        <v>7</v>
      </c>
      <c r="E95" s="1">
        <v>7370</v>
      </c>
      <c r="F95" s="19"/>
      <c r="G95" s="1">
        <f>E95*F95</f>
        <v>0</v>
      </c>
      <c r="H95" s="336"/>
      <c r="I95" s="313"/>
      <c r="J95" s="36"/>
    </row>
    <row r="96" spans="1:10" s="317" customFormat="1" ht="12.75" customHeight="1">
      <c r="A96" s="125" t="s">
        <v>10</v>
      </c>
      <c r="B96" s="89" t="s">
        <v>414</v>
      </c>
      <c r="C96" s="37" t="s">
        <v>415</v>
      </c>
      <c r="D96" s="89"/>
      <c r="E96" s="19"/>
      <c r="F96" s="19"/>
      <c r="G96" s="19"/>
      <c r="H96" s="62"/>
      <c r="I96" s="313"/>
      <c r="J96" s="16"/>
    </row>
    <row r="97" spans="1:10" s="317" customFormat="1" ht="12.75" customHeight="1">
      <c r="A97" s="341"/>
      <c r="B97" s="89"/>
      <c r="C97" s="90" t="s">
        <v>416</v>
      </c>
      <c r="D97" s="89" t="s">
        <v>9</v>
      </c>
      <c r="E97" s="19">
        <v>1858</v>
      </c>
      <c r="F97" s="19"/>
      <c r="G97" s="1">
        <f>E97*F97</f>
        <v>0</v>
      </c>
      <c r="H97" s="62"/>
      <c r="I97" s="313"/>
      <c r="J97" s="16"/>
    </row>
    <row r="98" spans="1:10" s="317" customFormat="1" ht="12.75" customHeight="1">
      <c r="A98" s="341"/>
      <c r="B98" s="89"/>
      <c r="C98" s="90" t="s">
        <v>417</v>
      </c>
      <c r="D98" s="89" t="s">
        <v>9</v>
      </c>
      <c r="E98" s="19">
        <v>7178</v>
      </c>
      <c r="F98" s="19"/>
      <c r="G98" s="1">
        <f>E98*F98</f>
        <v>0</v>
      </c>
      <c r="H98" s="62"/>
      <c r="I98" s="313"/>
      <c r="J98" s="16"/>
    </row>
    <row r="99" spans="1:11" s="317" customFormat="1" ht="12.75" customHeight="1">
      <c r="A99" s="125"/>
      <c r="B99" s="342" t="s">
        <v>12</v>
      </c>
      <c r="C99" s="25" t="s">
        <v>68</v>
      </c>
      <c r="D99" s="125"/>
      <c r="E99" s="339"/>
      <c r="F99" s="1"/>
      <c r="G99" s="1"/>
      <c r="H99" s="312"/>
      <c r="I99" s="313"/>
      <c r="J99" s="16"/>
      <c r="K99" s="16"/>
    </row>
    <row r="100" spans="1:11" s="317" customFormat="1" ht="12.75" customHeight="1">
      <c r="A100" s="125"/>
      <c r="B100" s="125"/>
      <c r="C100" s="25" t="s">
        <v>69</v>
      </c>
      <c r="D100" s="125"/>
      <c r="E100" s="339"/>
      <c r="F100" s="1"/>
      <c r="G100" s="1"/>
      <c r="H100" s="312"/>
      <c r="I100" s="313"/>
      <c r="J100" s="16"/>
      <c r="K100" s="16"/>
    </row>
    <row r="101" spans="1:11" s="317" customFormat="1" ht="12.75" customHeight="1">
      <c r="A101" s="125"/>
      <c r="B101" s="125"/>
      <c r="C101" s="25" t="s">
        <v>214</v>
      </c>
      <c r="D101" s="125"/>
      <c r="E101" s="339"/>
      <c r="F101" s="1"/>
      <c r="G101" s="73"/>
      <c r="H101" s="312"/>
      <c r="I101" s="16"/>
      <c r="J101" s="36"/>
      <c r="K101" s="16"/>
    </row>
    <row r="102" spans="1:11" s="317" customFormat="1" ht="12.75" customHeight="1">
      <c r="A102" s="125"/>
      <c r="B102" s="125"/>
      <c r="C102" s="25" t="s">
        <v>215</v>
      </c>
      <c r="D102" s="125" t="s">
        <v>9</v>
      </c>
      <c r="E102" s="339">
        <v>672</v>
      </c>
      <c r="F102" s="1"/>
      <c r="G102" s="73">
        <f>E102*F102</f>
        <v>0</v>
      </c>
      <c r="H102" s="312"/>
      <c r="I102" s="16" t="s">
        <v>130</v>
      </c>
      <c r="J102" s="36"/>
      <c r="K102" s="16"/>
    </row>
    <row r="103" spans="1:11" s="317" customFormat="1" ht="12.75" customHeight="1">
      <c r="A103" s="125"/>
      <c r="B103" s="342" t="s">
        <v>12</v>
      </c>
      <c r="C103" s="25" t="s">
        <v>70</v>
      </c>
      <c r="D103" s="125"/>
      <c r="E103" s="339"/>
      <c r="F103" s="1"/>
      <c r="G103" s="1"/>
      <c r="H103" s="312"/>
      <c r="I103" s="313"/>
      <c r="J103" s="16"/>
      <c r="K103" s="16"/>
    </row>
    <row r="104" spans="1:11" s="317" customFormat="1" ht="12.75" customHeight="1">
      <c r="A104" s="125"/>
      <c r="B104" s="125"/>
      <c r="C104" s="25" t="s">
        <v>71</v>
      </c>
      <c r="D104" s="125"/>
      <c r="E104" s="339"/>
      <c r="F104" s="1"/>
      <c r="G104" s="1"/>
      <c r="H104" s="312"/>
      <c r="I104" s="313"/>
      <c r="J104" s="36"/>
      <c r="K104" s="16"/>
    </row>
    <row r="105" spans="1:11" s="317" customFormat="1" ht="12.75" customHeight="1">
      <c r="A105" s="125"/>
      <c r="B105" s="125"/>
      <c r="C105" s="25" t="s">
        <v>216</v>
      </c>
      <c r="D105" s="125" t="s">
        <v>9</v>
      </c>
      <c r="E105" s="339">
        <v>316</v>
      </c>
      <c r="F105" s="1"/>
      <c r="G105" s="73">
        <f>E105*F105</f>
        <v>0</v>
      </c>
      <c r="H105" s="312"/>
      <c r="I105" s="16" t="s">
        <v>134</v>
      </c>
      <c r="J105" s="36"/>
      <c r="K105" s="16"/>
    </row>
    <row r="106" spans="1:11" s="317" customFormat="1" ht="12.75" customHeight="1">
      <c r="A106" s="125"/>
      <c r="B106" s="342" t="s">
        <v>12</v>
      </c>
      <c r="C106" s="25" t="s">
        <v>131</v>
      </c>
      <c r="D106" s="125"/>
      <c r="E106" s="339"/>
      <c r="F106" s="1"/>
      <c r="G106" s="1"/>
      <c r="H106" s="312"/>
      <c r="I106" s="313"/>
      <c r="J106" s="16"/>
      <c r="K106" s="16"/>
    </row>
    <row r="107" spans="1:11" s="317" customFormat="1" ht="12.75" customHeight="1">
      <c r="A107" s="125"/>
      <c r="B107" s="125"/>
      <c r="C107" s="25" t="s">
        <v>132</v>
      </c>
      <c r="D107" s="125"/>
      <c r="E107" s="339"/>
      <c r="F107" s="1"/>
      <c r="G107" s="1"/>
      <c r="H107" s="312"/>
      <c r="I107" s="313"/>
      <c r="J107" s="16"/>
      <c r="K107" s="16"/>
    </row>
    <row r="108" spans="1:11" s="317" customFormat="1" ht="12.75" customHeight="1">
      <c r="A108" s="125"/>
      <c r="B108" s="125"/>
      <c r="C108" s="25" t="s">
        <v>133</v>
      </c>
      <c r="D108" s="125"/>
      <c r="E108" s="339"/>
      <c r="F108" s="1"/>
      <c r="G108" s="1"/>
      <c r="H108" s="312"/>
      <c r="I108" s="313"/>
      <c r="J108" s="36"/>
      <c r="K108" s="16"/>
    </row>
    <row r="109" spans="1:11" s="317" customFormat="1" ht="12.75" customHeight="1">
      <c r="A109" s="125"/>
      <c r="B109" s="125"/>
      <c r="C109" s="25" t="s">
        <v>217</v>
      </c>
      <c r="D109" s="125" t="s">
        <v>9</v>
      </c>
      <c r="E109" s="339">
        <v>316</v>
      </c>
      <c r="F109" s="1"/>
      <c r="G109" s="73">
        <f>E109*F109</f>
        <v>0</v>
      </c>
      <c r="H109" s="312"/>
      <c r="I109" s="16" t="s">
        <v>134</v>
      </c>
      <c r="J109" s="36"/>
      <c r="K109" s="16"/>
    </row>
    <row r="110" spans="1:10" s="317" customFormat="1" ht="12.75" customHeight="1">
      <c r="A110" s="125" t="s">
        <v>10</v>
      </c>
      <c r="B110" s="125" t="s">
        <v>258</v>
      </c>
      <c r="C110" s="25" t="s">
        <v>273</v>
      </c>
      <c r="D110" s="125"/>
      <c r="E110" s="1"/>
      <c r="F110" s="1"/>
      <c r="G110" s="1"/>
      <c r="H110" s="336"/>
      <c r="I110" s="313"/>
      <c r="J110" s="36"/>
    </row>
    <row r="111" spans="1:10" s="317" customFormat="1" ht="12.75" customHeight="1">
      <c r="A111" s="125"/>
      <c r="B111" s="125"/>
      <c r="C111" s="90" t="s">
        <v>274</v>
      </c>
      <c r="D111" s="125" t="s">
        <v>9</v>
      </c>
      <c r="E111" s="1">
        <v>30</v>
      </c>
      <c r="F111" s="1"/>
      <c r="G111" s="73">
        <f>E111*F111</f>
        <v>0</v>
      </c>
      <c r="H111" s="336"/>
      <c r="I111" s="313" t="s">
        <v>119</v>
      </c>
      <c r="J111" s="36"/>
    </row>
    <row r="112" spans="1:11" s="317" customFormat="1" ht="12.75" customHeight="1">
      <c r="A112" s="125"/>
      <c r="B112" s="125" t="s">
        <v>12</v>
      </c>
      <c r="C112" s="25" t="s">
        <v>72</v>
      </c>
      <c r="D112" s="125"/>
      <c r="E112" s="339"/>
      <c r="F112" s="1"/>
      <c r="G112" s="1"/>
      <c r="H112" s="312"/>
      <c r="I112" s="313"/>
      <c r="J112" s="16"/>
      <c r="K112" s="16"/>
    </row>
    <row r="113" spans="1:11" s="317" customFormat="1" ht="12.75" customHeight="1">
      <c r="A113" s="125"/>
      <c r="B113" s="125"/>
      <c r="C113" s="25" t="s">
        <v>295</v>
      </c>
      <c r="D113" s="125" t="s">
        <v>7</v>
      </c>
      <c r="E113" s="339">
        <v>9368</v>
      </c>
      <c r="F113" s="1"/>
      <c r="G113" s="73">
        <f>E113*F113</f>
        <v>0</v>
      </c>
      <c r="H113" s="312"/>
      <c r="I113" s="16" t="s">
        <v>297</v>
      </c>
      <c r="K113" s="16"/>
    </row>
    <row r="114" spans="1:11" s="317" customFormat="1" ht="12.75" customHeight="1">
      <c r="A114" s="125"/>
      <c r="B114" s="125" t="s">
        <v>179</v>
      </c>
      <c r="C114" s="25" t="s">
        <v>180</v>
      </c>
      <c r="D114" s="125"/>
      <c r="E114" s="339"/>
      <c r="F114" s="1"/>
      <c r="G114" s="1"/>
      <c r="H114" s="312"/>
      <c r="I114" s="313"/>
      <c r="J114" s="16"/>
      <c r="K114" s="16"/>
    </row>
    <row r="115" spans="1:11" s="317" customFormat="1" ht="12.75" customHeight="1">
      <c r="A115" s="125"/>
      <c r="B115" s="125"/>
      <c r="C115" s="25" t="s">
        <v>181</v>
      </c>
      <c r="D115" s="125" t="s">
        <v>7</v>
      </c>
      <c r="E115" s="339">
        <v>1578</v>
      </c>
      <c r="F115" s="1"/>
      <c r="G115" s="73">
        <f>E115*F115</f>
        <v>0</v>
      </c>
      <c r="H115" s="312"/>
      <c r="I115" s="313"/>
      <c r="J115" s="16"/>
      <c r="K115" s="16"/>
    </row>
    <row r="116" spans="1:11" s="317" customFormat="1" ht="12.75" customHeight="1">
      <c r="A116" s="125"/>
      <c r="B116" s="125" t="s">
        <v>44</v>
      </c>
      <c r="C116" s="25" t="s">
        <v>182</v>
      </c>
      <c r="D116" s="125"/>
      <c r="E116" s="339"/>
      <c r="F116" s="1"/>
      <c r="G116" s="1"/>
      <c r="H116" s="312"/>
      <c r="I116" s="313"/>
      <c r="J116" s="16"/>
      <c r="K116" s="16"/>
    </row>
    <row r="117" spans="1:11" s="317" customFormat="1" ht="12.75" customHeight="1">
      <c r="A117" s="125"/>
      <c r="B117" s="125"/>
      <c r="C117" s="25" t="s">
        <v>183</v>
      </c>
      <c r="D117" s="125" t="s">
        <v>7</v>
      </c>
      <c r="E117" s="339">
        <v>4435</v>
      </c>
      <c r="F117" s="1"/>
      <c r="G117" s="73">
        <f>E117*F117</f>
        <v>0</v>
      </c>
      <c r="H117" s="312"/>
      <c r="I117" s="313" t="s">
        <v>426</v>
      </c>
      <c r="J117" s="16"/>
      <c r="K117" s="16"/>
    </row>
    <row r="118" spans="1:11" s="317" customFormat="1" ht="12.75">
      <c r="A118" s="125"/>
      <c r="B118" s="125" t="s">
        <v>12</v>
      </c>
      <c r="C118" s="25" t="s">
        <v>182</v>
      </c>
      <c r="D118" s="125"/>
      <c r="E118" s="339"/>
      <c r="F118" s="1"/>
      <c r="G118" s="1"/>
      <c r="H118" s="312"/>
      <c r="I118" s="313"/>
      <c r="J118" s="16"/>
      <c r="K118" s="16"/>
    </row>
    <row r="119" spans="1:11" s="317" customFormat="1" ht="12.75">
      <c r="A119" s="125"/>
      <c r="B119" s="125"/>
      <c r="C119" s="25" t="s">
        <v>301</v>
      </c>
      <c r="D119" s="125" t="s">
        <v>7</v>
      </c>
      <c r="E119" s="339">
        <v>195</v>
      </c>
      <c r="F119" s="1"/>
      <c r="G119" s="73">
        <f>E119*F119</f>
        <v>0</v>
      </c>
      <c r="H119" s="312"/>
      <c r="I119" s="313" t="s">
        <v>424</v>
      </c>
      <c r="J119" s="16"/>
      <c r="K119" s="16"/>
    </row>
    <row r="120" spans="1:11" s="317" customFormat="1" ht="12.75" customHeight="1">
      <c r="A120" s="125"/>
      <c r="B120" s="125" t="s">
        <v>74</v>
      </c>
      <c r="C120" s="25" t="s">
        <v>75</v>
      </c>
      <c r="D120" s="125" t="s">
        <v>9</v>
      </c>
      <c r="E120" s="339">
        <v>3068</v>
      </c>
      <c r="F120" s="1"/>
      <c r="G120" s="73">
        <f>E120*F120</f>
        <v>0</v>
      </c>
      <c r="H120" s="312"/>
      <c r="I120" s="313"/>
      <c r="J120" s="16"/>
      <c r="K120" s="16"/>
    </row>
    <row r="121" spans="1:11" s="317" customFormat="1" ht="12.75" customHeight="1">
      <c r="A121" s="125"/>
      <c r="B121" s="125" t="s">
        <v>76</v>
      </c>
      <c r="C121" s="25" t="s">
        <v>77</v>
      </c>
      <c r="D121" s="125" t="s">
        <v>9</v>
      </c>
      <c r="E121" s="339">
        <f>5711+1500</f>
        <v>7211</v>
      </c>
      <c r="F121" s="1"/>
      <c r="G121" s="73">
        <f>E121*F121</f>
        <v>0</v>
      </c>
      <c r="H121" s="312"/>
      <c r="I121" s="313"/>
      <c r="J121" s="16"/>
      <c r="K121" s="16"/>
    </row>
    <row r="122" spans="1:11" s="317" customFormat="1" ht="12.75" customHeight="1">
      <c r="A122" s="125" t="s">
        <v>10</v>
      </c>
      <c r="B122" s="125" t="s">
        <v>78</v>
      </c>
      <c r="C122" s="25" t="s">
        <v>79</v>
      </c>
      <c r="D122" s="125" t="s">
        <v>9</v>
      </c>
      <c r="E122" s="339">
        <v>9179</v>
      </c>
      <c r="F122" s="1"/>
      <c r="G122" s="73">
        <f>E122*F122</f>
        <v>0</v>
      </c>
      <c r="H122" s="312"/>
      <c r="I122" s="334"/>
      <c r="K122" s="16"/>
    </row>
    <row r="123" spans="1:11" s="317" customFormat="1" ht="12.75" customHeight="1">
      <c r="A123" s="125"/>
      <c r="B123" s="125" t="s">
        <v>80</v>
      </c>
      <c r="C123" s="25" t="s">
        <v>81</v>
      </c>
      <c r="D123" s="125"/>
      <c r="E123" s="339"/>
      <c r="F123" s="1"/>
      <c r="G123" s="1"/>
      <c r="H123" s="312"/>
      <c r="I123" s="313"/>
      <c r="J123" s="16"/>
      <c r="K123" s="16"/>
    </row>
    <row r="124" spans="1:11" s="317" customFormat="1" ht="12.75" customHeight="1">
      <c r="A124" s="125"/>
      <c r="B124" s="125"/>
      <c r="C124" s="25" t="s">
        <v>113</v>
      </c>
      <c r="D124" s="125" t="s">
        <v>82</v>
      </c>
      <c r="E124" s="339">
        <v>237</v>
      </c>
      <c r="F124" s="1"/>
      <c r="G124" s="73">
        <f>E124*F124</f>
        <v>0</v>
      </c>
      <c r="H124" s="312"/>
      <c r="I124" s="313"/>
      <c r="J124" s="16"/>
      <c r="K124" s="16"/>
    </row>
    <row r="125" spans="1:11" s="317" customFormat="1" ht="12.75" customHeight="1">
      <c r="A125" s="125"/>
      <c r="B125" s="125" t="s">
        <v>116</v>
      </c>
      <c r="C125" s="25" t="s">
        <v>118</v>
      </c>
      <c r="D125" s="125"/>
      <c r="E125" s="339"/>
      <c r="F125" s="1"/>
      <c r="G125" s="1"/>
      <c r="H125" s="312"/>
      <c r="I125" s="313"/>
      <c r="J125" s="16"/>
      <c r="K125" s="16"/>
    </row>
    <row r="126" spans="1:11" s="317" customFormat="1" ht="12.75" customHeight="1">
      <c r="A126" s="125"/>
      <c r="B126" s="125"/>
      <c r="C126" s="25" t="s">
        <v>117</v>
      </c>
      <c r="D126" s="125" t="s">
        <v>82</v>
      </c>
      <c r="E126" s="339">
        <v>51</v>
      </c>
      <c r="F126" s="1"/>
      <c r="G126" s="73">
        <f>E126*F126</f>
        <v>0</v>
      </c>
      <c r="H126" s="312"/>
      <c r="I126" s="313"/>
      <c r="J126" s="16"/>
      <c r="K126" s="16"/>
    </row>
    <row r="127" spans="1:11" s="317" customFormat="1" ht="12.75" customHeight="1">
      <c r="A127" s="125"/>
      <c r="B127" s="125" t="s">
        <v>259</v>
      </c>
      <c r="C127" s="25" t="s">
        <v>260</v>
      </c>
      <c r="D127" s="125"/>
      <c r="E127" s="1"/>
      <c r="F127" s="1"/>
      <c r="G127" s="1"/>
      <c r="H127" s="312"/>
      <c r="I127" s="313"/>
      <c r="J127" s="16"/>
      <c r="K127" s="16"/>
    </row>
    <row r="128" spans="1:11" s="317" customFormat="1" ht="12.75" customHeight="1">
      <c r="A128" s="343"/>
      <c r="B128" s="125"/>
      <c r="C128" s="25" t="s">
        <v>261</v>
      </c>
      <c r="D128" s="125" t="s">
        <v>82</v>
      </c>
      <c r="E128" s="1">
        <v>4</v>
      </c>
      <c r="F128" s="1"/>
      <c r="G128" s="73">
        <f>E128*F128</f>
        <v>0</v>
      </c>
      <c r="H128" s="312"/>
      <c r="I128" s="313"/>
      <c r="J128" s="16"/>
      <c r="K128" s="16"/>
    </row>
    <row r="129" spans="1:8" ht="12.75" customHeight="1">
      <c r="A129" s="205"/>
      <c r="B129" s="206"/>
      <c r="C129" s="205" t="s">
        <v>11</v>
      </c>
      <c r="D129" s="207"/>
      <c r="E129" s="8"/>
      <c r="F129" s="8"/>
      <c r="G129" s="61">
        <f>SUM(G63:G128)</f>
        <v>0</v>
      </c>
      <c r="H129" s="62"/>
    </row>
    <row r="130" spans="1:8" ht="12.75" customHeight="1">
      <c r="A130" s="321"/>
      <c r="B130" s="337"/>
      <c r="C130" s="321"/>
      <c r="D130" s="338"/>
      <c r="E130" s="67"/>
      <c r="F130" s="67"/>
      <c r="G130" s="68"/>
      <c r="H130" s="68"/>
    </row>
    <row r="131" spans="1:10" s="317" customFormat="1" ht="12.75" customHeight="1">
      <c r="A131" s="68"/>
      <c r="B131" s="68" t="s">
        <v>21</v>
      </c>
      <c r="C131" s="108" t="s">
        <v>16</v>
      </c>
      <c r="D131" s="68"/>
      <c r="E131" s="62"/>
      <c r="F131" s="62"/>
      <c r="G131" s="62"/>
      <c r="H131" s="62"/>
      <c r="I131" s="313"/>
      <c r="J131" s="36"/>
    </row>
    <row r="132" spans="1:10" s="345" customFormat="1" ht="12.75" customHeight="1">
      <c r="A132" s="323"/>
      <c r="B132" s="323"/>
      <c r="C132" s="110"/>
      <c r="D132" s="323"/>
      <c r="E132" s="344"/>
      <c r="F132" s="344"/>
      <c r="G132" s="344"/>
      <c r="H132" s="344"/>
      <c r="I132" s="313"/>
      <c r="J132" s="16"/>
    </row>
    <row r="133" spans="1:11" s="345" customFormat="1" ht="12.75" customHeight="1">
      <c r="A133" s="125"/>
      <c r="B133" s="125" t="s">
        <v>298</v>
      </c>
      <c r="C133" s="346" t="s">
        <v>154</v>
      </c>
      <c r="D133" s="125"/>
      <c r="E133" s="1"/>
      <c r="F133" s="1"/>
      <c r="G133" s="1"/>
      <c r="H133" s="312"/>
      <c r="I133" s="313"/>
      <c r="J133" s="16"/>
      <c r="K133" s="16"/>
    </row>
    <row r="134" spans="1:11" s="345" customFormat="1" ht="12.75" customHeight="1">
      <c r="A134" s="125"/>
      <c r="B134" s="125"/>
      <c r="C134" s="25" t="s">
        <v>299</v>
      </c>
      <c r="D134" s="125"/>
      <c r="E134" s="1"/>
      <c r="F134" s="1"/>
      <c r="G134" s="1"/>
      <c r="H134" s="312"/>
      <c r="I134" s="313"/>
      <c r="J134" s="16"/>
      <c r="K134" s="16"/>
    </row>
    <row r="135" spans="1:11" s="345" customFormat="1" ht="12.75" customHeight="1">
      <c r="A135" s="125"/>
      <c r="B135" s="125"/>
      <c r="C135" s="25" t="s">
        <v>456</v>
      </c>
      <c r="D135" s="125" t="s">
        <v>9</v>
      </c>
      <c r="E135" s="336">
        <v>2944</v>
      </c>
      <c r="F135" s="1"/>
      <c r="G135" s="1">
        <f>E135*F135</f>
        <v>0</v>
      </c>
      <c r="H135" s="312"/>
      <c r="I135" s="16" t="s">
        <v>297</v>
      </c>
      <c r="J135" s="317"/>
      <c r="K135" s="16"/>
    </row>
    <row r="136" spans="1:11" s="345" customFormat="1" ht="12.75" customHeight="1">
      <c r="A136" s="125"/>
      <c r="B136" s="125" t="s">
        <v>293</v>
      </c>
      <c r="C136" s="25" t="s">
        <v>155</v>
      </c>
      <c r="D136" s="125"/>
      <c r="E136" s="336"/>
      <c r="F136" s="1"/>
      <c r="G136" s="1"/>
      <c r="H136" s="312"/>
      <c r="I136" s="313"/>
      <c r="J136" s="16"/>
      <c r="K136" s="16"/>
    </row>
    <row r="137" spans="1:11" s="345" customFormat="1" ht="12.75" customHeight="1">
      <c r="A137" s="125"/>
      <c r="B137" s="125"/>
      <c r="C137" s="25" t="s">
        <v>294</v>
      </c>
      <c r="D137" s="125" t="s">
        <v>7</v>
      </c>
      <c r="E137" s="336">
        <v>7207</v>
      </c>
      <c r="F137" s="1"/>
      <c r="G137" s="1">
        <f>E137*F137</f>
        <v>0</v>
      </c>
      <c r="H137" s="312"/>
      <c r="I137" s="313"/>
      <c r="J137" s="16"/>
      <c r="K137" s="16"/>
    </row>
    <row r="138" spans="1:12" s="345" customFormat="1" ht="12.75" customHeight="1">
      <c r="A138" s="125"/>
      <c r="B138" s="125" t="s">
        <v>248</v>
      </c>
      <c r="C138" s="25" t="s">
        <v>156</v>
      </c>
      <c r="D138" s="125"/>
      <c r="E138" s="336"/>
      <c r="F138" s="1"/>
      <c r="G138" s="1"/>
      <c r="H138" s="312"/>
      <c r="I138" s="313"/>
      <c r="J138" s="16"/>
      <c r="K138" s="16"/>
      <c r="L138" s="336"/>
    </row>
    <row r="139" spans="1:12" s="345" customFormat="1" ht="12.75" customHeight="1">
      <c r="A139" s="125"/>
      <c r="B139" s="199"/>
      <c r="C139" s="25" t="s">
        <v>249</v>
      </c>
      <c r="D139" s="125" t="s">
        <v>7</v>
      </c>
      <c r="E139" s="336">
        <v>7147</v>
      </c>
      <c r="F139" s="1"/>
      <c r="G139" s="1">
        <f>E139*F139</f>
        <v>0</v>
      </c>
      <c r="H139" s="312"/>
      <c r="I139" s="313"/>
      <c r="J139" s="16"/>
      <c r="K139" s="16"/>
      <c r="L139" s="336"/>
    </row>
    <row r="140" spans="1:8" ht="12.75" customHeight="1">
      <c r="A140" s="203"/>
      <c r="B140" s="125" t="s">
        <v>12</v>
      </c>
      <c r="C140" s="347" t="s">
        <v>271</v>
      </c>
      <c r="D140" s="125"/>
      <c r="E140" s="198"/>
      <c r="F140" s="25"/>
      <c r="G140" s="1"/>
      <c r="H140" s="9"/>
    </row>
    <row r="141" spans="1:9" ht="12.75" customHeight="1">
      <c r="A141" s="203"/>
      <c r="B141" s="333"/>
      <c r="C141" s="347" t="s">
        <v>272</v>
      </c>
      <c r="D141" s="89" t="s">
        <v>7</v>
      </c>
      <c r="E141" s="25">
        <v>60</v>
      </c>
      <c r="F141" s="25"/>
      <c r="G141" s="1">
        <f>E141*F141</f>
        <v>0</v>
      </c>
      <c r="H141" s="9"/>
      <c r="I141" s="313" t="s">
        <v>119</v>
      </c>
    </row>
    <row r="142" spans="1:8" ht="12.75" customHeight="1">
      <c r="A142" s="203"/>
      <c r="B142" s="125" t="s">
        <v>12</v>
      </c>
      <c r="C142" s="347" t="s">
        <v>160</v>
      </c>
      <c r="D142" s="125"/>
      <c r="E142" s="198"/>
      <c r="F142" s="25"/>
      <c r="G142" s="1"/>
      <c r="H142" s="9"/>
    </row>
    <row r="143" spans="1:8" ht="12.75" customHeight="1">
      <c r="A143" s="203"/>
      <c r="B143" s="333"/>
      <c r="C143" s="347" t="s">
        <v>161</v>
      </c>
      <c r="D143" s="125" t="s">
        <v>8</v>
      </c>
      <c r="E143" s="25">
        <v>50</v>
      </c>
      <c r="F143" s="25"/>
      <c r="G143" s="1">
        <f>E143*F143</f>
        <v>0</v>
      </c>
      <c r="H143" s="9"/>
    </row>
    <row r="144" spans="1:10" s="349" customFormat="1" ht="12.75" customHeight="1">
      <c r="A144" s="125"/>
      <c r="B144" s="125" t="s">
        <v>12</v>
      </c>
      <c r="C144" s="200" t="s">
        <v>158</v>
      </c>
      <c r="D144" s="89"/>
      <c r="E144" s="19"/>
      <c r="F144" s="19"/>
      <c r="G144" s="19"/>
      <c r="H144" s="43"/>
      <c r="I144" s="348"/>
      <c r="J144" s="37"/>
    </row>
    <row r="145" spans="1:10" s="349" customFormat="1" ht="12.75" customHeight="1">
      <c r="A145" s="125"/>
      <c r="B145" s="89"/>
      <c r="C145" s="203" t="s">
        <v>159</v>
      </c>
      <c r="D145" s="89" t="s">
        <v>7</v>
      </c>
      <c r="E145" s="19">
        <v>7207</v>
      </c>
      <c r="F145" s="19"/>
      <c r="G145" s="1">
        <f>E145*F145</f>
        <v>0</v>
      </c>
      <c r="H145" s="43"/>
      <c r="I145" s="350"/>
      <c r="J145" s="37"/>
    </row>
    <row r="146" spans="1:7" ht="12.75" customHeight="1">
      <c r="A146" s="125"/>
      <c r="B146" s="125" t="s">
        <v>302</v>
      </c>
      <c r="C146" s="25" t="s">
        <v>164</v>
      </c>
      <c r="D146" s="125"/>
      <c r="E146" s="1"/>
      <c r="F146" s="1"/>
      <c r="G146" s="1"/>
    </row>
    <row r="147" spans="1:7" ht="12.75" customHeight="1">
      <c r="A147" s="125"/>
      <c r="B147" s="125"/>
      <c r="C147" s="25" t="s">
        <v>303</v>
      </c>
      <c r="D147" s="125"/>
      <c r="E147" s="1"/>
      <c r="F147" s="1"/>
      <c r="G147" s="1"/>
    </row>
    <row r="148" spans="1:7" ht="12.75" customHeight="1">
      <c r="A148" s="125"/>
      <c r="B148" s="125"/>
      <c r="C148" s="25" t="s">
        <v>304</v>
      </c>
      <c r="D148" s="125" t="s">
        <v>7</v>
      </c>
      <c r="E148" s="1">
        <v>50</v>
      </c>
      <c r="F148" s="1"/>
      <c r="G148" s="1">
        <f>E148*F148</f>
        <v>0</v>
      </c>
    </row>
    <row r="149" spans="1:7" ht="12.75" customHeight="1">
      <c r="A149" s="125"/>
      <c r="B149" s="125" t="s">
        <v>12</v>
      </c>
      <c r="C149" s="25" t="s">
        <v>305</v>
      </c>
      <c r="D149" s="125"/>
      <c r="E149" s="1"/>
      <c r="F149" s="1"/>
      <c r="G149" s="1"/>
    </row>
    <row r="150" spans="1:7" ht="12.75" customHeight="1">
      <c r="A150" s="125"/>
      <c r="B150" s="125"/>
      <c r="C150" s="25" t="s">
        <v>382</v>
      </c>
      <c r="D150" s="125"/>
      <c r="E150" s="1"/>
      <c r="F150" s="1"/>
      <c r="G150" s="1"/>
    </row>
    <row r="151" spans="1:7" ht="12.75" customHeight="1">
      <c r="A151" s="125"/>
      <c r="B151" s="125"/>
      <c r="C151" s="25" t="s">
        <v>383</v>
      </c>
      <c r="D151" s="125"/>
      <c r="E151" s="1"/>
      <c r="F151" s="1"/>
      <c r="G151" s="1"/>
    </row>
    <row r="152" spans="1:7" ht="12.75" customHeight="1">
      <c r="A152" s="125"/>
      <c r="B152" s="125"/>
      <c r="C152" s="90" t="s">
        <v>306</v>
      </c>
      <c r="D152" s="125"/>
      <c r="E152" s="1"/>
      <c r="F152" s="1"/>
      <c r="G152" s="1"/>
    </row>
    <row r="153" spans="1:7" ht="12.75" customHeight="1">
      <c r="A153" s="125"/>
      <c r="B153" s="125"/>
      <c r="C153" s="90" t="s">
        <v>307</v>
      </c>
      <c r="D153" s="125" t="s">
        <v>7</v>
      </c>
      <c r="E153" s="1">
        <v>75</v>
      </c>
      <c r="F153" s="1"/>
      <c r="G153" s="1">
        <f>E153*F153</f>
        <v>0</v>
      </c>
    </row>
    <row r="154" spans="1:8" ht="12.75" customHeight="1">
      <c r="A154" s="125" t="s">
        <v>10</v>
      </c>
      <c r="B154" s="125" t="s">
        <v>165</v>
      </c>
      <c r="C154" s="25" t="s">
        <v>166</v>
      </c>
      <c r="D154" s="125"/>
      <c r="E154" s="1"/>
      <c r="F154" s="1"/>
      <c r="G154" s="1"/>
      <c r="H154" s="9"/>
    </row>
    <row r="155" spans="1:8" ht="12.75" customHeight="1">
      <c r="A155" s="125"/>
      <c r="B155" s="125"/>
      <c r="C155" s="25" t="s">
        <v>384</v>
      </c>
      <c r="D155" s="125" t="s">
        <v>7</v>
      </c>
      <c r="E155" s="1">
        <v>90</v>
      </c>
      <c r="F155" s="1"/>
      <c r="G155" s="1">
        <f>E155*F155</f>
        <v>0</v>
      </c>
      <c r="H155" s="9"/>
    </row>
    <row r="156" spans="1:8" ht="12.75" customHeight="1">
      <c r="A156" s="125"/>
      <c r="B156" s="125" t="s">
        <v>167</v>
      </c>
      <c r="C156" s="25" t="s">
        <v>83</v>
      </c>
      <c r="D156" s="125"/>
      <c r="E156" s="1"/>
      <c r="F156" s="1"/>
      <c r="G156" s="1"/>
      <c r="H156" s="9"/>
    </row>
    <row r="157" spans="1:8" ht="12.75" customHeight="1">
      <c r="A157" s="125"/>
      <c r="B157" s="125"/>
      <c r="C157" s="25" t="s">
        <v>168</v>
      </c>
      <c r="D157" s="125" t="s">
        <v>8</v>
      </c>
      <c r="E157" s="1">
        <v>1015</v>
      </c>
      <c r="F157" s="1"/>
      <c r="G157" s="1">
        <f>E157*F157</f>
        <v>0</v>
      </c>
      <c r="H157" s="9"/>
    </row>
    <row r="158" spans="1:8" ht="12.75" customHeight="1">
      <c r="A158" s="125"/>
      <c r="B158" s="125" t="s">
        <v>231</v>
      </c>
      <c r="C158" s="25" t="s">
        <v>84</v>
      </c>
      <c r="D158" s="125"/>
      <c r="E158" s="1"/>
      <c r="F158" s="1"/>
      <c r="G158" s="1"/>
      <c r="H158" s="9"/>
    </row>
    <row r="159" spans="1:8" ht="12.75" customHeight="1">
      <c r="A159" s="125"/>
      <c r="B159" s="125"/>
      <c r="C159" s="25" t="s">
        <v>168</v>
      </c>
      <c r="D159" s="125" t="s">
        <v>8</v>
      </c>
      <c r="E159" s="1">
        <v>103</v>
      </c>
      <c r="F159" s="1"/>
      <c r="G159" s="1">
        <f>E159*F159</f>
        <v>0</v>
      </c>
      <c r="H159" s="9"/>
    </row>
    <row r="160" spans="1:9" ht="12.75" customHeight="1">
      <c r="A160" s="125"/>
      <c r="B160" s="125" t="s">
        <v>372</v>
      </c>
      <c r="C160" s="25" t="s">
        <v>373</v>
      </c>
      <c r="D160" s="125"/>
      <c r="E160" s="1"/>
      <c r="F160" s="1"/>
      <c r="G160" s="125"/>
      <c r="I160" s="16"/>
    </row>
    <row r="161" spans="1:9" ht="12.75" customHeight="1">
      <c r="A161" s="125"/>
      <c r="B161" s="25"/>
      <c r="C161" s="25" t="s">
        <v>374</v>
      </c>
      <c r="D161" s="125" t="s">
        <v>8</v>
      </c>
      <c r="E161" s="1">
        <v>25</v>
      </c>
      <c r="F161" s="1"/>
      <c r="G161" s="1">
        <f>E161*F161</f>
        <v>0</v>
      </c>
      <c r="I161" s="16"/>
    </row>
    <row r="162" spans="1:8" ht="12.75" customHeight="1">
      <c r="A162" s="125"/>
      <c r="B162" s="125" t="s">
        <v>12</v>
      </c>
      <c r="C162" s="25" t="s">
        <v>232</v>
      </c>
      <c r="D162" s="125"/>
      <c r="E162" s="1"/>
      <c r="F162" s="1"/>
      <c r="G162" s="1"/>
      <c r="H162" s="9"/>
    </row>
    <row r="163" spans="1:8" ht="12.75" customHeight="1">
      <c r="A163" s="125"/>
      <c r="B163" s="125"/>
      <c r="C163" s="25" t="s">
        <v>250</v>
      </c>
      <c r="D163" s="125"/>
      <c r="E163" s="1"/>
      <c r="F163" s="1"/>
      <c r="G163" s="1"/>
      <c r="H163" s="9"/>
    </row>
    <row r="164" spans="1:8" ht="12.75" customHeight="1">
      <c r="A164" s="125"/>
      <c r="B164" s="125"/>
      <c r="C164" s="25" t="s">
        <v>233</v>
      </c>
      <c r="D164" s="125"/>
      <c r="E164" s="1"/>
      <c r="F164" s="1"/>
      <c r="G164" s="1"/>
      <c r="H164" s="9"/>
    </row>
    <row r="165" spans="1:8" ht="12.75" customHeight="1">
      <c r="A165" s="125"/>
      <c r="B165" s="125"/>
      <c r="C165" s="25" t="s">
        <v>308</v>
      </c>
      <c r="D165" s="125" t="s">
        <v>8</v>
      </c>
      <c r="E165" s="1">
        <v>55</v>
      </c>
      <c r="F165" s="1"/>
      <c r="G165" s="1">
        <f>E165*F165</f>
        <v>0</v>
      </c>
      <c r="H165" s="9"/>
    </row>
    <row r="166" spans="1:8" ht="12.75" customHeight="1">
      <c r="A166" s="125"/>
      <c r="B166" s="125" t="s">
        <v>251</v>
      </c>
      <c r="C166" s="25" t="s">
        <v>252</v>
      </c>
      <c r="D166" s="125" t="s">
        <v>9</v>
      </c>
      <c r="E166" s="1">
        <v>47</v>
      </c>
      <c r="F166" s="1"/>
      <c r="G166" s="1">
        <f>E166*F166</f>
        <v>0</v>
      </c>
      <c r="H166" s="9"/>
    </row>
    <row r="167" spans="1:12" s="351" customFormat="1" ht="12.75" customHeight="1">
      <c r="A167" s="125"/>
      <c r="B167" s="125" t="s">
        <v>162</v>
      </c>
      <c r="C167" s="25" t="s">
        <v>163</v>
      </c>
      <c r="D167" s="125" t="s">
        <v>9</v>
      </c>
      <c r="E167" s="1">
        <v>107</v>
      </c>
      <c r="F167" s="1"/>
      <c r="G167" s="1">
        <f>E167*F167</f>
        <v>0</v>
      </c>
      <c r="H167" s="9"/>
      <c r="I167" s="313"/>
      <c r="J167" s="16"/>
      <c r="K167" s="322"/>
      <c r="L167" s="322"/>
    </row>
    <row r="168" spans="1:10" s="351" customFormat="1" ht="12.75" customHeight="1">
      <c r="A168" s="205"/>
      <c r="B168" s="206"/>
      <c r="C168" s="205" t="s">
        <v>11</v>
      </c>
      <c r="D168" s="207"/>
      <c r="E168" s="8"/>
      <c r="F168" s="8"/>
      <c r="G168" s="61">
        <f>SUM(G133:G167)</f>
        <v>0</v>
      </c>
      <c r="H168" s="62"/>
      <c r="J168" s="36"/>
    </row>
    <row r="169" spans="1:10" s="351" customFormat="1" ht="12.75" customHeight="1">
      <c r="A169" s="321"/>
      <c r="B169" s="337"/>
      <c r="C169" s="321"/>
      <c r="D169" s="338"/>
      <c r="E169" s="67"/>
      <c r="F169" s="67"/>
      <c r="G169" s="68"/>
      <c r="H169" s="68"/>
      <c r="I169" s="313"/>
      <c r="J169" s="36"/>
    </row>
    <row r="170" spans="1:10" s="351" customFormat="1" ht="12.75" customHeight="1">
      <c r="A170" s="198"/>
      <c r="B170" s="68" t="s">
        <v>28</v>
      </c>
      <c r="C170" s="108" t="s">
        <v>29</v>
      </c>
      <c r="D170" s="333"/>
      <c r="E170" s="9"/>
      <c r="F170" s="9"/>
      <c r="G170" s="9"/>
      <c r="H170" s="9"/>
      <c r="I170" s="313"/>
      <c r="J170" s="36"/>
    </row>
    <row r="171" spans="1:10" s="351" customFormat="1" ht="12.75" customHeight="1">
      <c r="A171" s="198"/>
      <c r="B171" s="333"/>
      <c r="C171" s="198"/>
      <c r="D171" s="333"/>
      <c r="E171" s="9"/>
      <c r="F171" s="9"/>
      <c r="G171" s="9"/>
      <c r="H171" s="9"/>
      <c r="I171" s="313"/>
      <c r="J171" s="36"/>
    </row>
    <row r="172" spans="1:11" s="351" customFormat="1" ht="12.75">
      <c r="A172" s="89"/>
      <c r="B172" s="125" t="s">
        <v>12</v>
      </c>
      <c r="C172" s="25" t="s">
        <v>408</v>
      </c>
      <c r="D172" s="125"/>
      <c r="E172" s="1"/>
      <c r="F172" s="1"/>
      <c r="G172" s="1"/>
      <c r="I172" s="334"/>
      <c r="J172" s="36"/>
      <c r="K172" s="9"/>
    </row>
    <row r="173" spans="1:11" s="351" customFormat="1" ht="12.75">
      <c r="A173" s="25"/>
      <c r="B173" s="25"/>
      <c r="C173" s="90" t="s">
        <v>411</v>
      </c>
      <c r="D173" s="125"/>
      <c r="E173" s="1"/>
      <c r="F173" s="1"/>
      <c r="G173" s="1"/>
      <c r="I173" s="334"/>
      <c r="J173" s="36"/>
      <c r="K173" s="9"/>
    </row>
    <row r="174" spans="1:11" s="351" customFormat="1" ht="12.75">
      <c r="A174" s="25"/>
      <c r="B174" s="25"/>
      <c r="C174" s="25" t="s">
        <v>410</v>
      </c>
      <c r="D174" s="125"/>
      <c r="E174" s="1"/>
      <c r="F174" s="1"/>
      <c r="G174" s="1"/>
      <c r="I174" s="334"/>
      <c r="J174" s="36"/>
      <c r="K174" s="9"/>
    </row>
    <row r="175" spans="1:11" s="351" customFormat="1" ht="12.75">
      <c r="A175" s="25"/>
      <c r="B175" s="25"/>
      <c r="C175" s="25" t="s">
        <v>409</v>
      </c>
      <c r="D175" s="125" t="s">
        <v>8</v>
      </c>
      <c r="E175" s="1">
        <v>720</v>
      </c>
      <c r="F175" s="1"/>
      <c r="G175" s="1">
        <f>E175*F175</f>
        <v>0</v>
      </c>
      <c r="I175" s="313" t="s">
        <v>407</v>
      </c>
      <c r="J175" s="36"/>
      <c r="K175" s="9"/>
    </row>
    <row r="176" spans="1:11" s="351" customFormat="1" ht="12.75" customHeight="1">
      <c r="A176" s="25"/>
      <c r="B176" s="125" t="s">
        <v>86</v>
      </c>
      <c r="C176" s="25" t="s">
        <v>87</v>
      </c>
      <c r="D176" s="125"/>
      <c r="E176" s="1"/>
      <c r="F176" s="1"/>
      <c r="G176" s="1"/>
      <c r="I176" s="334"/>
      <c r="J176" s="36"/>
      <c r="K176" s="9"/>
    </row>
    <row r="177" spans="1:11" s="351" customFormat="1" ht="12.75" customHeight="1">
      <c r="A177" s="25"/>
      <c r="B177" s="125"/>
      <c r="C177" s="25" t="s">
        <v>88</v>
      </c>
      <c r="D177" s="125"/>
      <c r="E177" s="1"/>
      <c r="F177" s="1"/>
      <c r="G177" s="1"/>
      <c r="I177" s="334"/>
      <c r="J177" s="36"/>
      <c r="K177" s="9"/>
    </row>
    <row r="178" spans="1:11" s="351" customFormat="1" ht="12.75" customHeight="1">
      <c r="A178" s="25"/>
      <c r="B178" s="125"/>
      <c r="C178" s="25" t="s">
        <v>257</v>
      </c>
      <c r="D178" s="125" t="s">
        <v>8</v>
      </c>
      <c r="E178" s="1">
        <v>805</v>
      </c>
      <c r="F178" s="1"/>
      <c r="G178" s="1">
        <f>E178*F178</f>
        <v>0</v>
      </c>
      <c r="I178" s="334"/>
      <c r="J178" s="36"/>
      <c r="K178" s="9"/>
    </row>
    <row r="179" spans="1:11" s="351" customFormat="1" ht="12.75" customHeight="1">
      <c r="A179" s="25"/>
      <c r="B179" s="125" t="s">
        <v>253</v>
      </c>
      <c r="C179" s="25" t="s">
        <v>87</v>
      </c>
      <c r="D179" s="125"/>
      <c r="E179" s="1"/>
      <c r="F179" s="1"/>
      <c r="G179" s="1"/>
      <c r="I179" s="334"/>
      <c r="J179" s="36"/>
      <c r="K179" s="9"/>
    </row>
    <row r="180" spans="1:11" s="351" customFormat="1" ht="12.75" customHeight="1">
      <c r="A180" s="25"/>
      <c r="B180" s="125"/>
      <c r="C180" s="25" t="s">
        <v>88</v>
      </c>
      <c r="D180" s="125"/>
      <c r="E180" s="1"/>
      <c r="F180" s="1"/>
      <c r="G180" s="1"/>
      <c r="I180" s="334"/>
      <c r="J180" s="36"/>
      <c r="K180" s="9"/>
    </row>
    <row r="181" spans="1:11" s="351" customFormat="1" ht="12.75" customHeight="1">
      <c r="A181" s="25"/>
      <c r="B181" s="125"/>
      <c r="C181" s="25" t="s">
        <v>254</v>
      </c>
      <c r="D181" s="125" t="s">
        <v>8</v>
      </c>
      <c r="E181" s="1">
        <v>20</v>
      </c>
      <c r="F181" s="1"/>
      <c r="G181" s="1">
        <f>E181*F181</f>
        <v>0</v>
      </c>
      <c r="I181" s="334" t="s">
        <v>119</v>
      </c>
      <c r="J181" s="36"/>
      <c r="K181" s="9"/>
    </row>
    <row r="182" spans="1:11" s="351" customFormat="1" ht="12.75" customHeight="1">
      <c r="A182" s="25"/>
      <c r="B182" s="125" t="s">
        <v>49</v>
      </c>
      <c r="C182" s="200" t="s">
        <v>203</v>
      </c>
      <c r="D182" s="125"/>
      <c r="E182" s="1"/>
      <c r="F182" s="1"/>
      <c r="G182" s="1"/>
      <c r="H182" s="312"/>
      <c r="I182" s="313"/>
      <c r="J182" s="16"/>
      <c r="K182" s="9"/>
    </row>
    <row r="183" spans="1:11" s="351" customFormat="1" ht="12.75" customHeight="1">
      <c r="A183" s="25"/>
      <c r="B183" s="125"/>
      <c r="C183" s="200" t="s">
        <v>762</v>
      </c>
      <c r="D183" s="125"/>
      <c r="E183" s="1"/>
      <c r="F183" s="1"/>
      <c r="G183" s="1"/>
      <c r="H183" s="312"/>
      <c r="I183" s="313"/>
      <c r="J183" s="16"/>
      <c r="K183" s="9"/>
    </row>
    <row r="184" spans="1:11" s="351" customFormat="1" ht="12.75" customHeight="1">
      <c r="A184" s="25"/>
      <c r="B184" s="125"/>
      <c r="C184" s="198" t="s">
        <v>763</v>
      </c>
      <c r="D184" s="125"/>
      <c r="E184" s="1"/>
      <c r="F184" s="1"/>
      <c r="G184" s="1"/>
      <c r="H184" s="312"/>
      <c r="I184" s="313" t="s">
        <v>119</v>
      </c>
      <c r="J184" s="16"/>
      <c r="K184" s="9"/>
    </row>
    <row r="185" spans="1:11" s="351" customFormat="1" ht="12.75" customHeight="1">
      <c r="A185" s="25"/>
      <c r="B185" s="125"/>
      <c r="C185" s="198" t="s">
        <v>764</v>
      </c>
      <c r="D185" s="125" t="s">
        <v>8</v>
      </c>
      <c r="E185" s="1">
        <v>10</v>
      </c>
      <c r="F185" s="1"/>
      <c r="G185" s="1">
        <f>E185*F185</f>
        <v>0</v>
      </c>
      <c r="H185" s="312"/>
      <c r="I185" s="313"/>
      <c r="J185" s="16"/>
      <c r="K185" s="9"/>
    </row>
    <row r="186" spans="1:11" s="351" customFormat="1" ht="12.75" customHeight="1">
      <c r="A186" s="125"/>
      <c r="B186" s="125" t="s">
        <v>177</v>
      </c>
      <c r="C186" s="25" t="s">
        <v>178</v>
      </c>
      <c r="D186" s="125"/>
      <c r="E186" s="1"/>
      <c r="F186" s="1"/>
      <c r="G186" s="1"/>
      <c r="I186" s="36"/>
      <c r="J186" s="36"/>
      <c r="K186" s="9"/>
    </row>
    <row r="187" spans="1:11" s="351" customFormat="1" ht="12.75" customHeight="1">
      <c r="A187" s="125"/>
      <c r="B187" s="125"/>
      <c r="C187" s="25" t="s">
        <v>255</v>
      </c>
      <c r="D187" s="125"/>
      <c r="E187" s="1"/>
      <c r="F187" s="1"/>
      <c r="G187" s="1"/>
      <c r="I187" s="36"/>
      <c r="J187" s="36"/>
      <c r="K187" s="9"/>
    </row>
    <row r="188" spans="1:11" s="351" customFormat="1" ht="12.75" customHeight="1">
      <c r="A188" s="125"/>
      <c r="B188" s="125"/>
      <c r="C188" s="25" t="s">
        <v>256</v>
      </c>
      <c r="D188" s="125" t="s">
        <v>8</v>
      </c>
      <c r="E188" s="1">
        <v>670</v>
      </c>
      <c r="F188" s="1"/>
      <c r="G188" s="1">
        <f>E188*F188</f>
        <v>0</v>
      </c>
      <c r="I188" s="36" t="s">
        <v>427</v>
      </c>
      <c r="J188" s="9"/>
      <c r="K188" s="9"/>
    </row>
    <row r="189" spans="1:11" s="37" customFormat="1" ht="12.75" customHeight="1">
      <c r="A189" s="90"/>
      <c r="B189" s="89" t="s">
        <v>347</v>
      </c>
      <c r="C189" s="90" t="s">
        <v>178</v>
      </c>
      <c r="D189" s="89"/>
      <c r="E189" s="19"/>
      <c r="F189" s="19"/>
      <c r="G189" s="19"/>
      <c r="H189" s="43"/>
      <c r="J189" s="43"/>
      <c r="K189" s="43"/>
    </row>
    <row r="190" spans="1:11" s="37" customFormat="1" ht="12.75" customHeight="1">
      <c r="A190" s="90"/>
      <c r="B190" s="89"/>
      <c r="C190" s="90" t="s">
        <v>348</v>
      </c>
      <c r="D190" s="89"/>
      <c r="E190" s="19"/>
      <c r="F190" s="19"/>
      <c r="G190" s="19"/>
      <c r="H190" s="43"/>
      <c r="J190" s="43"/>
      <c r="K190" s="43"/>
    </row>
    <row r="191" spans="1:11" s="37" customFormat="1" ht="12.75" customHeight="1">
      <c r="A191" s="90"/>
      <c r="B191" s="89"/>
      <c r="C191" s="90" t="s">
        <v>349</v>
      </c>
      <c r="D191" s="89" t="s">
        <v>8</v>
      </c>
      <c r="E191" s="19">
        <v>100</v>
      </c>
      <c r="F191" s="19"/>
      <c r="G191" s="1">
        <f>E191*F191</f>
        <v>0</v>
      </c>
      <c r="H191" s="43"/>
      <c r="J191" s="43"/>
      <c r="K191" s="43"/>
    </row>
    <row r="192" spans="1:11" s="37" customFormat="1" ht="12.75" customHeight="1">
      <c r="A192" s="90"/>
      <c r="B192" s="89" t="s">
        <v>350</v>
      </c>
      <c r="C192" s="200" t="s">
        <v>285</v>
      </c>
      <c r="D192" s="89"/>
      <c r="E192" s="19"/>
      <c r="F192" s="19"/>
      <c r="G192" s="19"/>
      <c r="H192" s="43"/>
      <c r="I192" s="350"/>
      <c r="J192" s="43"/>
      <c r="K192" s="43"/>
    </row>
    <row r="193" spans="1:11" s="37" customFormat="1" ht="12.75" customHeight="1">
      <c r="A193" s="90"/>
      <c r="B193" s="89"/>
      <c r="C193" s="90" t="s">
        <v>286</v>
      </c>
      <c r="D193" s="89" t="s">
        <v>8</v>
      </c>
      <c r="E193" s="19">
        <v>50</v>
      </c>
      <c r="F193" s="19"/>
      <c r="G193" s="1">
        <f>E193*F193</f>
        <v>0</v>
      </c>
      <c r="H193" s="43"/>
      <c r="I193" s="350"/>
      <c r="J193" s="43"/>
      <c r="K193" s="43"/>
    </row>
    <row r="194" spans="1:11" s="37" customFormat="1" ht="12.75" customHeight="1">
      <c r="A194" s="90"/>
      <c r="B194" s="89" t="s">
        <v>351</v>
      </c>
      <c r="C194" s="200" t="s">
        <v>285</v>
      </c>
      <c r="D194" s="89"/>
      <c r="E194" s="19"/>
      <c r="F194" s="19"/>
      <c r="G194" s="19"/>
      <c r="H194" s="43"/>
      <c r="I194" s="350"/>
      <c r="J194" s="43"/>
      <c r="K194" s="43"/>
    </row>
    <row r="195" spans="1:11" s="37" customFormat="1" ht="12.75" customHeight="1">
      <c r="A195" s="90"/>
      <c r="B195" s="89"/>
      <c r="C195" s="90" t="s">
        <v>352</v>
      </c>
      <c r="D195" s="89" t="s">
        <v>8</v>
      </c>
      <c r="E195" s="19">
        <v>60</v>
      </c>
      <c r="F195" s="19"/>
      <c r="G195" s="1">
        <f>E195*F195</f>
        <v>0</v>
      </c>
      <c r="H195" s="43"/>
      <c r="I195" s="350"/>
      <c r="J195" s="43"/>
      <c r="K195" s="43"/>
    </row>
    <row r="196" spans="1:11" s="37" customFormat="1" ht="12.75" customHeight="1">
      <c r="A196" s="90"/>
      <c r="B196" s="89" t="s">
        <v>89</v>
      </c>
      <c r="C196" s="90" t="s">
        <v>169</v>
      </c>
      <c r="D196" s="89"/>
      <c r="E196" s="19"/>
      <c r="F196" s="19"/>
      <c r="G196" s="19"/>
      <c r="H196" s="43"/>
      <c r="I196" s="350"/>
      <c r="K196" s="43"/>
    </row>
    <row r="197" spans="1:11" s="37" customFormat="1" ht="12.75" customHeight="1">
      <c r="A197" s="90"/>
      <c r="B197" s="89"/>
      <c r="C197" s="90" t="s">
        <v>90</v>
      </c>
      <c r="D197" s="89" t="s">
        <v>6</v>
      </c>
      <c r="E197" s="19">
        <v>48</v>
      </c>
      <c r="F197" s="19"/>
      <c r="G197" s="1">
        <f>E197*F197</f>
        <v>0</v>
      </c>
      <c r="H197" s="43"/>
      <c r="I197" s="350"/>
      <c r="K197" s="43"/>
    </row>
    <row r="198" spans="1:11" s="351" customFormat="1" ht="12.75">
      <c r="A198" s="125"/>
      <c r="B198" s="125" t="s">
        <v>354</v>
      </c>
      <c r="C198" s="200" t="s">
        <v>169</v>
      </c>
      <c r="D198" s="125"/>
      <c r="E198" s="1"/>
      <c r="F198" s="1"/>
      <c r="G198" s="1"/>
      <c r="H198" s="312"/>
      <c r="I198" s="313"/>
      <c r="J198" s="16"/>
      <c r="K198" s="9"/>
    </row>
    <row r="199" spans="1:11" s="351" customFormat="1" ht="12.75">
      <c r="A199" s="125"/>
      <c r="B199" s="125"/>
      <c r="C199" s="25" t="s">
        <v>355</v>
      </c>
      <c r="D199" s="125" t="s">
        <v>6</v>
      </c>
      <c r="E199" s="1">
        <f>5+2</f>
        <v>7</v>
      </c>
      <c r="F199" s="1"/>
      <c r="G199" s="1">
        <f>E199*F199</f>
        <v>0</v>
      </c>
      <c r="H199" s="312"/>
      <c r="I199" s="313"/>
      <c r="J199" s="16"/>
      <c r="K199" s="9"/>
    </row>
    <row r="200" spans="1:11" s="351" customFormat="1" ht="12.75">
      <c r="A200" s="125"/>
      <c r="B200" s="125" t="s">
        <v>12</v>
      </c>
      <c r="C200" s="200" t="s">
        <v>169</v>
      </c>
      <c r="D200" s="125"/>
      <c r="E200" s="1"/>
      <c r="F200" s="1"/>
      <c r="G200" s="1"/>
      <c r="H200" s="312"/>
      <c r="I200" s="313"/>
      <c r="J200" s="16"/>
      <c r="K200" s="9"/>
    </row>
    <row r="201" spans="1:11" s="351" customFormat="1" ht="12.75">
      <c r="A201" s="125"/>
      <c r="B201" s="125"/>
      <c r="C201" s="25" t="s">
        <v>761</v>
      </c>
      <c r="D201" s="125" t="s">
        <v>6</v>
      </c>
      <c r="E201" s="1">
        <v>4</v>
      </c>
      <c r="F201" s="1"/>
      <c r="G201" s="1">
        <f>E201*F201</f>
        <v>0</v>
      </c>
      <c r="H201" s="312"/>
      <c r="I201" s="313"/>
      <c r="J201" s="16"/>
      <c r="K201" s="9"/>
    </row>
    <row r="202" spans="1:11" s="320" customFormat="1" ht="12.75" customHeight="1">
      <c r="A202" s="125"/>
      <c r="B202" s="125" t="s">
        <v>12</v>
      </c>
      <c r="C202" s="25" t="s">
        <v>353</v>
      </c>
      <c r="D202" s="125" t="s">
        <v>6</v>
      </c>
      <c r="E202" s="1">
        <v>40</v>
      </c>
      <c r="F202" s="1"/>
      <c r="G202" s="1">
        <f>E202*F202</f>
        <v>0</v>
      </c>
      <c r="I202" s="313"/>
      <c r="J202" s="36"/>
      <c r="K202" s="9"/>
    </row>
    <row r="203" spans="1:11" s="351" customFormat="1" ht="12.75" customHeight="1">
      <c r="A203" s="25"/>
      <c r="B203" s="125" t="s">
        <v>153</v>
      </c>
      <c r="C203" s="198" t="s">
        <v>114</v>
      </c>
      <c r="D203" s="125"/>
      <c r="E203" s="1"/>
      <c r="F203" s="1"/>
      <c r="G203" s="1"/>
      <c r="H203" s="312"/>
      <c r="I203" s="313"/>
      <c r="J203" s="16"/>
      <c r="K203" s="9"/>
    </row>
    <row r="204" spans="1:11" s="351" customFormat="1" ht="12.75" customHeight="1">
      <c r="A204" s="25"/>
      <c r="B204" s="125"/>
      <c r="C204" s="198" t="s">
        <v>206</v>
      </c>
      <c r="D204" s="125"/>
      <c r="E204" s="1"/>
      <c r="F204" s="1"/>
      <c r="G204" s="1"/>
      <c r="H204" s="312"/>
      <c r="I204" s="313"/>
      <c r="J204" s="16"/>
      <c r="K204" s="9"/>
    </row>
    <row r="205" spans="1:11" s="351" customFormat="1" ht="12.75" customHeight="1">
      <c r="A205" s="25"/>
      <c r="B205" s="125"/>
      <c r="C205" s="198" t="s">
        <v>766</v>
      </c>
      <c r="D205" s="125"/>
      <c r="E205" s="1"/>
      <c r="F205" s="1"/>
      <c r="G205" s="1"/>
      <c r="H205" s="312"/>
      <c r="I205" s="313"/>
      <c r="J205" s="16"/>
      <c r="K205" s="9"/>
    </row>
    <row r="206" spans="1:11" s="351" customFormat="1" ht="12.75" customHeight="1">
      <c r="A206" s="25"/>
      <c r="B206" s="125"/>
      <c r="C206" s="198" t="s">
        <v>765</v>
      </c>
      <c r="D206" s="125"/>
      <c r="E206" s="1"/>
      <c r="F206" s="1"/>
      <c r="G206" s="1"/>
      <c r="H206" s="312"/>
      <c r="I206" s="313"/>
      <c r="J206" s="16"/>
      <c r="K206" s="9"/>
    </row>
    <row r="207" spans="1:11" s="351" customFormat="1" ht="12.75" customHeight="1">
      <c r="A207" s="25"/>
      <c r="B207" s="125"/>
      <c r="C207" s="198" t="s">
        <v>768</v>
      </c>
      <c r="D207" s="125"/>
      <c r="E207" s="1"/>
      <c r="F207" s="1"/>
      <c r="G207" s="1"/>
      <c r="H207" s="312"/>
      <c r="I207" s="313"/>
      <c r="J207" s="16"/>
      <c r="K207" s="9"/>
    </row>
    <row r="208" spans="1:11" s="351" customFormat="1" ht="12.75" customHeight="1">
      <c r="A208" s="25"/>
      <c r="B208" s="125"/>
      <c r="C208" s="198"/>
      <c r="D208" s="125"/>
      <c r="E208" s="1"/>
      <c r="F208" s="1"/>
      <c r="G208" s="1"/>
      <c r="H208" s="312"/>
      <c r="I208" s="313"/>
      <c r="J208" s="16"/>
      <c r="K208" s="9"/>
    </row>
    <row r="209" spans="1:11" s="351" customFormat="1" ht="12.75" customHeight="1">
      <c r="A209" s="25"/>
      <c r="B209" s="125" t="s">
        <v>153</v>
      </c>
      <c r="C209" s="198" t="s">
        <v>770</v>
      </c>
      <c r="D209" s="125"/>
      <c r="E209" s="1"/>
      <c r="F209" s="1"/>
      <c r="G209" s="1"/>
      <c r="H209" s="312"/>
      <c r="I209" s="313"/>
      <c r="J209" s="16"/>
      <c r="K209" s="9"/>
    </row>
    <row r="210" spans="1:11" s="351" customFormat="1" ht="12.75" customHeight="1">
      <c r="A210" s="25"/>
      <c r="B210" s="125"/>
      <c r="C210" s="198" t="s">
        <v>769</v>
      </c>
      <c r="D210" s="125"/>
      <c r="E210" s="1"/>
      <c r="F210" s="1"/>
      <c r="G210" s="1"/>
      <c r="H210" s="312"/>
      <c r="I210" s="313"/>
      <c r="J210" s="16"/>
      <c r="K210" s="9"/>
    </row>
    <row r="211" spans="1:11" s="351" customFormat="1" ht="12.75" customHeight="1">
      <c r="A211" s="25"/>
      <c r="B211" s="125"/>
      <c r="C211" s="198" t="s">
        <v>767</v>
      </c>
      <c r="D211" s="125" t="s">
        <v>6</v>
      </c>
      <c r="E211" s="1">
        <v>9</v>
      </c>
      <c r="F211" s="1"/>
      <c r="G211" s="1">
        <f>E211*F211</f>
        <v>0</v>
      </c>
      <c r="H211" s="312"/>
      <c r="I211" s="313"/>
      <c r="J211" s="16"/>
      <c r="K211" s="9"/>
    </row>
    <row r="212" spans="1:11" s="351" customFormat="1" ht="12.75" customHeight="1">
      <c r="A212" s="25"/>
      <c r="B212" s="125" t="s">
        <v>153</v>
      </c>
      <c r="C212" s="198" t="s">
        <v>770</v>
      </c>
      <c r="D212" s="125"/>
      <c r="E212" s="1"/>
      <c r="F212" s="1"/>
      <c r="G212" s="1"/>
      <c r="H212" s="312"/>
      <c r="I212" s="313"/>
      <c r="J212" s="16"/>
      <c r="K212" s="9"/>
    </row>
    <row r="213" spans="1:11" s="351" customFormat="1" ht="12.75" customHeight="1">
      <c r="A213" s="25"/>
      <c r="B213" s="125"/>
      <c r="C213" s="198" t="s">
        <v>771</v>
      </c>
      <c r="D213" s="125"/>
      <c r="E213" s="1"/>
      <c r="F213" s="1"/>
      <c r="G213" s="1"/>
      <c r="H213" s="312"/>
      <c r="I213" s="313"/>
      <c r="J213" s="16"/>
      <c r="K213" s="9"/>
    </row>
    <row r="214" spans="1:11" s="351" customFormat="1" ht="12.75" customHeight="1">
      <c r="A214" s="25"/>
      <c r="B214" s="125"/>
      <c r="C214" s="198" t="s">
        <v>767</v>
      </c>
      <c r="D214" s="125" t="s">
        <v>6</v>
      </c>
      <c r="E214" s="1">
        <v>75</v>
      </c>
      <c r="F214" s="1"/>
      <c r="G214" s="1">
        <f>E214*F214</f>
        <v>0</v>
      </c>
      <c r="H214" s="312"/>
      <c r="I214" s="313"/>
      <c r="J214" s="16"/>
      <c r="K214" s="9"/>
    </row>
    <row r="215" spans="1:11" s="351" customFormat="1" ht="12.75" customHeight="1">
      <c r="A215" s="25"/>
      <c r="B215" s="125" t="s">
        <v>153</v>
      </c>
      <c r="C215" s="198" t="s">
        <v>770</v>
      </c>
      <c r="D215" s="125"/>
      <c r="E215" s="1"/>
      <c r="F215" s="1"/>
      <c r="G215" s="1"/>
      <c r="H215" s="312"/>
      <c r="I215" s="313"/>
      <c r="J215" s="16"/>
      <c r="K215" s="9"/>
    </row>
    <row r="216" spans="1:11" s="351" customFormat="1" ht="12.75" customHeight="1">
      <c r="A216" s="25"/>
      <c r="B216" s="125"/>
      <c r="C216" s="198" t="s">
        <v>772</v>
      </c>
      <c r="D216" s="125"/>
      <c r="E216" s="1"/>
      <c r="F216" s="1"/>
      <c r="G216" s="1"/>
      <c r="H216" s="312"/>
      <c r="I216" s="313"/>
      <c r="J216" s="16"/>
      <c r="K216" s="9"/>
    </row>
    <row r="217" spans="1:11" s="351" customFormat="1" ht="12.75" customHeight="1">
      <c r="A217" s="25"/>
      <c r="B217" s="125"/>
      <c r="C217" s="198" t="s">
        <v>773</v>
      </c>
      <c r="D217" s="125" t="s">
        <v>6</v>
      </c>
      <c r="E217" s="1">
        <v>12</v>
      </c>
      <c r="F217" s="1"/>
      <c r="G217" s="1">
        <f>E217*F217</f>
        <v>0</v>
      </c>
      <c r="H217" s="312"/>
      <c r="I217" s="313"/>
      <c r="J217" s="16"/>
      <c r="K217" s="9"/>
    </row>
    <row r="218" spans="1:11" s="351" customFormat="1" ht="12.75" customHeight="1">
      <c r="A218" s="125" t="s">
        <v>10</v>
      </c>
      <c r="B218" s="125" t="s">
        <v>91</v>
      </c>
      <c r="C218" s="25" t="s">
        <v>227</v>
      </c>
      <c r="D218" s="125"/>
      <c r="E218" s="1"/>
      <c r="F218" s="1"/>
      <c r="G218" s="1"/>
      <c r="H218" s="336"/>
      <c r="I218" s="313"/>
      <c r="J218" s="36"/>
      <c r="K218" s="9"/>
    </row>
    <row r="219" spans="1:11" s="351" customFormat="1" ht="12.75" customHeight="1">
      <c r="A219" s="125"/>
      <c r="B219" s="125"/>
      <c r="C219" s="25" t="s">
        <v>204</v>
      </c>
      <c r="D219" s="125"/>
      <c r="E219" s="1"/>
      <c r="F219" s="1"/>
      <c r="G219" s="1"/>
      <c r="H219" s="336"/>
      <c r="I219" s="313"/>
      <c r="J219" s="36"/>
      <c r="K219" s="9"/>
    </row>
    <row r="220" spans="1:11" s="351" customFormat="1" ht="12.75" customHeight="1">
      <c r="A220" s="125"/>
      <c r="B220" s="125"/>
      <c r="C220" s="25" t="s">
        <v>205</v>
      </c>
      <c r="D220" s="125" t="s">
        <v>6</v>
      </c>
      <c r="E220" s="1">
        <v>4</v>
      </c>
      <c r="F220" s="1"/>
      <c r="G220" s="1">
        <f>E220*F220</f>
        <v>0</v>
      </c>
      <c r="H220" s="336"/>
      <c r="I220" s="313"/>
      <c r="J220" s="36"/>
      <c r="K220" s="9"/>
    </row>
    <row r="221" spans="1:11" s="351" customFormat="1" ht="12.75" customHeight="1">
      <c r="A221" s="125"/>
      <c r="B221" s="125" t="s">
        <v>92</v>
      </c>
      <c r="C221" s="25" t="s">
        <v>93</v>
      </c>
      <c r="D221" s="125"/>
      <c r="E221" s="1"/>
      <c r="F221" s="1"/>
      <c r="G221" s="1"/>
      <c r="H221" s="312"/>
      <c r="I221" s="313"/>
      <c r="J221" s="16"/>
      <c r="K221" s="9"/>
    </row>
    <row r="222" spans="1:11" s="351" customFormat="1" ht="12.75" customHeight="1">
      <c r="A222" s="125"/>
      <c r="B222" s="125"/>
      <c r="C222" s="25" t="s">
        <v>94</v>
      </c>
      <c r="D222" s="125"/>
      <c r="E222" s="1"/>
      <c r="F222" s="1"/>
      <c r="G222" s="1"/>
      <c r="H222" s="312"/>
      <c r="I222" s="313"/>
      <c r="J222" s="16"/>
      <c r="K222" s="9"/>
    </row>
    <row r="223" spans="1:11" s="351" customFormat="1" ht="12.75" customHeight="1">
      <c r="A223" s="125"/>
      <c r="B223" s="125"/>
      <c r="C223" s="25" t="s">
        <v>95</v>
      </c>
      <c r="D223" s="125" t="s">
        <v>6</v>
      </c>
      <c r="E223" s="1">
        <v>44</v>
      </c>
      <c r="F223" s="1"/>
      <c r="G223" s="1">
        <f>E223*F223</f>
        <v>0</v>
      </c>
      <c r="H223" s="312"/>
      <c r="I223" s="313"/>
      <c r="J223" s="16"/>
      <c r="K223" s="9"/>
    </row>
    <row r="224" spans="1:11" s="351" customFormat="1" ht="12.75" customHeight="1">
      <c r="A224" s="125"/>
      <c r="B224" s="125" t="s">
        <v>201</v>
      </c>
      <c r="C224" s="25" t="s">
        <v>93</v>
      </c>
      <c r="D224" s="125"/>
      <c r="E224" s="1"/>
      <c r="F224" s="1"/>
      <c r="G224" s="1"/>
      <c r="H224" s="312"/>
      <c r="I224" s="313"/>
      <c r="J224" s="16"/>
      <c r="K224" s="9"/>
    </row>
    <row r="225" spans="1:11" s="351" customFormat="1" ht="12.75" customHeight="1">
      <c r="A225" s="125"/>
      <c r="B225" s="125"/>
      <c r="C225" s="25" t="s">
        <v>94</v>
      </c>
      <c r="D225" s="125"/>
      <c r="E225" s="1"/>
      <c r="F225" s="1"/>
      <c r="G225" s="1"/>
      <c r="H225" s="312"/>
      <c r="I225" s="313"/>
      <c r="J225" s="16"/>
      <c r="K225" s="9"/>
    </row>
    <row r="226" spans="1:11" s="351" customFormat="1" ht="12.75" customHeight="1">
      <c r="A226" s="125"/>
      <c r="B226" s="125"/>
      <c r="C226" s="25" t="s">
        <v>202</v>
      </c>
      <c r="D226" s="125" t="s">
        <v>6</v>
      </c>
      <c r="E226" s="1">
        <v>9</v>
      </c>
      <c r="F226" s="1"/>
      <c r="G226" s="1">
        <f>E226*F226</f>
        <v>0</v>
      </c>
      <c r="H226" s="312"/>
      <c r="I226" s="313"/>
      <c r="J226" s="16"/>
      <c r="K226" s="9"/>
    </row>
    <row r="227" spans="1:10" s="351" customFormat="1" ht="12.75">
      <c r="A227" s="125"/>
      <c r="B227" s="125" t="s">
        <v>356</v>
      </c>
      <c r="C227" s="25" t="s">
        <v>357</v>
      </c>
      <c r="D227" s="125"/>
      <c r="E227" s="1"/>
      <c r="F227" s="1"/>
      <c r="G227" s="1"/>
      <c r="I227" s="334"/>
      <c r="J227" s="36"/>
    </row>
    <row r="228" spans="1:10" s="351" customFormat="1" ht="12.75">
      <c r="A228" s="125"/>
      <c r="B228" s="125"/>
      <c r="C228" s="25" t="s">
        <v>752</v>
      </c>
      <c r="D228" s="125" t="s">
        <v>8</v>
      </c>
      <c r="E228" s="1">
        <v>16</v>
      </c>
      <c r="F228" s="1"/>
      <c r="G228" s="1">
        <f>E228*F228</f>
        <v>0</v>
      </c>
      <c r="I228" s="334"/>
      <c r="J228" s="36"/>
    </row>
    <row r="229" spans="1:10" s="351" customFormat="1" ht="12.75">
      <c r="A229" s="125"/>
      <c r="B229" s="125" t="s">
        <v>12</v>
      </c>
      <c r="C229" s="25" t="s">
        <v>357</v>
      </c>
      <c r="D229" s="125"/>
      <c r="E229" s="1"/>
      <c r="F229" s="1"/>
      <c r="G229" s="1"/>
      <c r="I229" s="334"/>
      <c r="J229" s="36"/>
    </row>
    <row r="230" spans="1:10" s="351" customFormat="1" ht="12.75">
      <c r="A230" s="125"/>
      <c r="B230" s="125"/>
      <c r="C230" s="25" t="s">
        <v>358</v>
      </c>
      <c r="D230" s="125" t="s">
        <v>8</v>
      </c>
      <c r="E230" s="1">
        <v>26</v>
      </c>
      <c r="F230" s="1"/>
      <c r="G230" s="1">
        <f>E230*F230</f>
        <v>0</v>
      </c>
      <c r="I230" s="334"/>
      <c r="J230" s="36"/>
    </row>
    <row r="231" spans="1:10" s="351" customFormat="1" ht="12.75">
      <c r="A231" s="125"/>
      <c r="B231" s="125" t="s">
        <v>12</v>
      </c>
      <c r="C231" s="25" t="s">
        <v>357</v>
      </c>
      <c r="D231" s="125"/>
      <c r="E231" s="1"/>
      <c r="F231" s="1"/>
      <c r="G231" s="1"/>
      <c r="I231" s="334"/>
      <c r="J231" s="36"/>
    </row>
    <row r="232" spans="1:10" s="351" customFormat="1" ht="12.75">
      <c r="A232" s="125"/>
      <c r="B232" s="125"/>
      <c r="C232" s="25" t="s">
        <v>753</v>
      </c>
      <c r="D232" s="125" t="s">
        <v>8</v>
      </c>
      <c r="E232" s="1">
        <v>24</v>
      </c>
      <c r="F232" s="1"/>
      <c r="G232" s="1">
        <f>E232*F232</f>
        <v>0</v>
      </c>
      <c r="I232" s="334"/>
      <c r="J232" s="36"/>
    </row>
    <row r="233" spans="1:10" s="351" customFormat="1" ht="12.75">
      <c r="A233" s="125"/>
      <c r="B233" s="125" t="s">
        <v>12</v>
      </c>
      <c r="C233" s="25" t="s">
        <v>357</v>
      </c>
      <c r="D233" s="125"/>
      <c r="E233" s="1"/>
      <c r="F233" s="1"/>
      <c r="G233" s="1"/>
      <c r="I233" s="334"/>
      <c r="J233" s="36"/>
    </row>
    <row r="234" spans="1:10" s="351" customFormat="1" ht="12.75">
      <c r="A234" s="125"/>
      <c r="B234" s="125"/>
      <c r="C234" s="25" t="s">
        <v>754</v>
      </c>
      <c r="D234" s="125" t="s">
        <v>8</v>
      </c>
      <c r="E234" s="1">
        <v>14</v>
      </c>
      <c r="F234" s="1"/>
      <c r="G234" s="1">
        <f>E234*F234</f>
        <v>0</v>
      </c>
      <c r="I234" s="334"/>
      <c r="J234" s="36"/>
    </row>
    <row r="235" spans="1:11" s="351" customFormat="1" ht="12.75">
      <c r="A235" s="125"/>
      <c r="B235" s="125" t="s">
        <v>12</v>
      </c>
      <c r="C235" s="200" t="s">
        <v>359</v>
      </c>
      <c r="D235" s="125"/>
      <c r="E235" s="1"/>
      <c r="F235" s="1"/>
      <c r="G235" s="1"/>
      <c r="H235" s="312"/>
      <c r="I235" s="313"/>
      <c r="J235" s="16"/>
      <c r="K235" s="16"/>
    </row>
    <row r="236" spans="1:11" s="351" customFormat="1" ht="12.75">
      <c r="A236" s="125"/>
      <c r="B236" s="125"/>
      <c r="C236" s="25" t="s">
        <v>755</v>
      </c>
      <c r="D236" s="125"/>
      <c r="E236" s="1"/>
      <c r="F236" s="1"/>
      <c r="G236" s="1"/>
      <c r="H236" s="312"/>
      <c r="I236" s="313"/>
      <c r="J236" s="16"/>
      <c r="K236" s="16"/>
    </row>
    <row r="237" spans="1:11" s="351" customFormat="1" ht="12.75">
      <c r="A237" s="125"/>
      <c r="B237" s="125"/>
      <c r="C237" s="25" t="s">
        <v>360</v>
      </c>
      <c r="D237" s="125" t="s">
        <v>8</v>
      </c>
      <c r="E237" s="1">
        <v>16</v>
      </c>
      <c r="F237" s="1"/>
      <c r="G237" s="1">
        <f>E237*F237</f>
        <v>0</v>
      </c>
      <c r="H237" s="312"/>
      <c r="I237" s="313"/>
      <c r="J237" s="16"/>
      <c r="K237" s="16"/>
    </row>
    <row r="238" spans="1:11" s="351" customFormat="1" ht="12.75">
      <c r="A238" s="125"/>
      <c r="B238" s="125" t="s">
        <v>12</v>
      </c>
      <c r="C238" s="200" t="s">
        <v>359</v>
      </c>
      <c r="D238" s="125"/>
      <c r="E238" s="1"/>
      <c r="F238" s="1"/>
      <c r="G238" s="1"/>
      <c r="H238" s="312"/>
      <c r="I238" s="313"/>
      <c r="J238" s="16"/>
      <c r="K238" s="16"/>
    </row>
    <row r="239" spans="1:11" s="351" customFormat="1" ht="12.75">
      <c r="A239" s="125"/>
      <c r="B239" s="125"/>
      <c r="C239" s="25" t="s">
        <v>430</v>
      </c>
      <c r="D239" s="125"/>
      <c r="E239" s="1"/>
      <c r="F239" s="1"/>
      <c r="G239" s="1"/>
      <c r="H239" s="312"/>
      <c r="I239" s="313"/>
      <c r="J239" s="16"/>
      <c r="K239" s="16"/>
    </row>
    <row r="240" spans="1:11" s="351" customFormat="1" ht="12.75">
      <c r="A240" s="125"/>
      <c r="B240" s="125"/>
      <c r="C240" s="25" t="s">
        <v>360</v>
      </c>
      <c r="D240" s="125" t="s">
        <v>8</v>
      </c>
      <c r="E240" s="1">
        <v>26</v>
      </c>
      <c r="F240" s="1"/>
      <c r="G240" s="1">
        <f>E240*F240</f>
        <v>0</v>
      </c>
      <c r="H240" s="312"/>
      <c r="I240" s="313"/>
      <c r="J240" s="16"/>
      <c r="K240" s="16"/>
    </row>
    <row r="241" spans="1:11" s="351" customFormat="1" ht="12.75">
      <c r="A241" s="125"/>
      <c r="B241" s="125" t="s">
        <v>12</v>
      </c>
      <c r="C241" s="200" t="s">
        <v>359</v>
      </c>
      <c r="D241" s="125"/>
      <c r="E241" s="1"/>
      <c r="F241" s="1"/>
      <c r="G241" s="1"/>
      <c r="H241" s="312"/>
      <c r="I241" s="313"/>
      <c r="J241" s="16"/>
      <c r="K241" s="16"/>
    </row>
    <row r="242" spans="1:11" s="351" customFormat="1" ht="12.75">
      <c r="A242" s="125"/>
      <c r="B242" s="125"/>
      <c r="C242" s="25" t="s">
        <v>756</v>
      </c>
      <c r="D242" s="125"/>
      <c r="E242" s="1"/>
      <c r="F242" s="1"/>
      <c r="G242" s="1"/>
      <c r="H242" s="312"/>
      <c r="I242" s="313"/>
      <c r="J242" s="16"/>
      <c r="K242" s="16"/>
    </row>
    <row r="243" spans="1:11" s="351" customFormat="1" ht="12.75">
      <c r="A243" s="125"/>
      <c r="B243" s="125"/>
      <c r="C243" s="25" t="s">
        <v>360</v>
      </c>
      <c r="D243" s="125" t="s">
        <v>8</v>
      </c>
      <c r="E243" s="1">
        <v>24</v>
      </c>
      <c r="F243" s="1"/>
      <c r="G243" s="1">
        <f>E243*F243</f>
        <v>0</v>
      </c>
      <c r="H243" s="312"/>
      <c r="I243" s="313"/>
      <c r="J243" s="16"/>
      <c r="K243" s="16"/>
    </row>
    <row r="244" spans="1:11" s="351" customFormat="1" ht="12.75">
      <c r="A244" s="125"/>
      <c r="B244" s="125" t="s">
        <v>12</v>
      </c>
      <c r="C244" s="200" t="s">
        <v>359</v>
      </c>
      <c r="D244" s="125"/>
      <c r="E244" s="1"/>
      <c r="F244" s="1"/>
      <c r="G244" s="1"/>
      <c r="H244" s="312"/>
      <c r="I244" s="313"/>
      <c r="J244" s="16"/>
      <c r="K244" s="16"/>
    </row>
    <row r="245" spans="1:11" s="351" customFormat="1" ht="12.75">
      <c r="A245" s="125"/>
      <c r="B245" s="125"/>
      <c r="C245" s="25" t="s">
        <v>757</v>
      </c>
      <c r="D245" s="125"/>
      <c r="E245" s="1"/>
      <c r="F245" s="1"/>
      <c r="G245" s="1"/>
      <c r="H245" s="312"/>
      <c r="I245" s="313"/>
      <c r="J245" s="16"/>
      <c r="K245" s="16"/>
    </row>
    <row r="246" spans="1:11" s="351" customFormat="1" ht="12.75">
      <c r="A246" s="125"/>
      <c r="B246" s="125"/>
      <c r="C246" s="25" t="s">
        <v>360</v>
      </c>
      <c r="D246" s="125" t="s">
        <v>8</v>
      </c>
      <c r="E246" s="1">
        <v>14</v>
      </c>
      <c r="F246" s="1"/>
      <c r="G246" s="1">
        <f>E246*F246</f>
        <v>0</v>
      </c>
      <c r="H246" s="312"/>
      <c r="I246" s="313"/>
      <c r="J246" s="16"/>
      <c r="K246" s="16"/>
    </row>
    <row r="247" spans="1:10" s="351" customFormat="1" ht="12.75">
      <c r="A247" s="125"/>
      <c r="B247" s="125" t="s">
        <v>361</v>
      </c>
      <c r="C247" s="25" t="s">
        <v>362</v>
      </c>
      <c r="D247" s="125"/>
      <c r="E247" s="1"/>
      <c r="F247" s="1"/>
      <c r="G247" s="1"/>
      <c r="I247" s="334"/>
      <c r="J247" s="36"/>
    </row>
    <row r="248" spans="1:10" s="351" customFormat="1" ht="12.75">
      <c r="A248" s="125"/>
      <c r="B248" s="125"/>
      <c r="C248" s="25" t="s">
        <v>363</v>
      </c>
      <c r="D248" s="125"/>
      <c r="E248" s="1"/>
      <c r="F248" s="1"/>
      <c r="G248" s="1"/>
      <c r="I248" s="334"/>
      <c r="J248" s="36"/>
    </row>
    <row r="249" spans="1:10" s="351" customFormat="1" ht="12.75">
      <c r="A249" s="125"/>
      <c r="B249" s="125"/>
      <c r="C249" s="25" t="s">
        <v>758</v>
      </c>
      <c r="D249" s="125" t="s">
        <v>6</v>
      </c>
      <c r="E249" s="1">
        <v>4</v>
      </c>
      <c r="F249" s="1"/>
      <c r="G249" s="1">
        <f>E249*F249</f>
        <v>0</v>
      </c>
      <c r="I249" s="334"/>
      <c r="J249" s="36"/>
    </row>
    <row r="250" spans="1:10" s="351" customFormat="1" ht="12.75">
      <c r="A250" s="125"/>
      <c r="B250" s="125" t="s">
        <v>12</v>
      </c>
      <c r="C250" s="25" t="s">
        <v>362</v>
      </c>
      <c r="D250" s="125"/>
      <c r="E250" s="1"/>
      <c r="F250" s="1"/>
      <c r="G250" s="1"/>
      <c r="I250" s="334"/>
      <c r="J250" s="36"/>
    </row>
    <row r="251" spans="1:10" s="351" customFormat="1" ht="12.75">
      <c r="A251" s="125"/>
      <c r="B251" s="125"/>
      <c r="C251" s="25" t="s">
        <v>363</v>
      </c>
      <c r="D251" s="125"/>
      <c r="E251" s="1"/>
      <c r="F251" s="1"/>
      <c r="G251" s="1"/>
      <c r="I251" s="334"/>
      <c r="J251" s="36"/>
    </row>
    <row r="252" spans="1:10" s="351" customFormat="1" ht="12.75">
      <c r="A252" s="125"/>
      <c r="B252" s="125"/>
      <c r="C252" s="25" t="s">
        <v>364</v>
      </c>
      <c r="D252" s="125" t="s">
        <v>6</v>
      </c>
      <c r="E252" s="1">
        <v>8</v>
      </c>
      <c r="F252" s="1"/>
      <c r="G252" s="1">
        <f>E252*F252</f>
        <v>0</v>
      </c>
      <c r="I252" s="334"/>
      <c r="J252" s="36"/>
    </row>
    <row r="253" spans="1:10" s="351" customFormat="1" ht="12.75">
      <c r="A253" s="125"/>
      <c r="B253" s="125" t="s">
        <v>12</v>
      </c>
      <c r="C253" s="25" t="s">
        <v>362</v>
      </c>
      <c r="D253" s="125"/>
      <c r="E253" s="1"/>
      <c r="F253" s="1"/>
      <c r="G253" s="1"/>
      <c r="I253" s="334"/>
      <c r="J253" s="36"/>
    </row>
    <row r="254" spans="1:10" s="351" customFormat="1" ht="12.75">
      <c r="A254" s="125"/>
      <c r="B254" s="125"/>
      <c r="C254" s="25" t="s">
        <v>363</v>
      </c>
      <c r="D254" s="125"/>
      <c r="E254" s="1"/>
      <c r="F254" s="1"/>
      <c r="G254" s="1"/>
      <c r="I254" s="334"/>
      <c r="J254" s="36"/>
    </row>
    <row r="255" spans="1:10" s="351" customFormat="1" ht="12.75">
      <c r="A255" s="125"/>
      <c r="B255" s="125"/>
      <c r="C255" s="25" t="s">
        <v>759</v>
      </c>
      <c r="D255" s="125" t="s">
        <v>6</v>
      </c>
      <c r="E255" s="1">
        <f>2+2</f>
        <v>4</v>
      </c>
      <c r="F255" s="1"/>
      <c r="G255" s="1">
        <f>E255*F255</f>
        <v>0</v>
      </c>
      <c r="I255" s="334"/>
      <c r="J255" s="36"/>
    </row>
    <row r="256" spans="1:10" s="351" customFormat="1" ht="12.75">
      <c r="A256" s="125"/>
      <c r="B256" s="125" t="s">
        <v>12</v>
      </c>
      <c r="C256" s="25" t="s">
        <v>362</v>
      </c>
      <c r="D256" s="125"/>
      <c r="E256" s="1"/>
      <c r="F256" s="1"/>
      <c r="G256" s="1"/>
      <c r="I256" s="334"/>
      <c r="J256" s="36"/>
    </row>
    <row r="257" spans="1:10" s="351" customFormat="1" ht="12.75">
      <c r="A257" s="125"/>
      <c r="B257" s="125"/>
      <c r="C257" s="25" t="s">
        <v>363</v>
      </c>
      <c r="D257" s="125"/>
      <c r="E257" s="1"/>
      <c r="F257" s="1"/>
      <c r="G257" s="1"/>
      <c r="I257" s="334"/>
      <c r="J257" s="36"/>
    </row>
    <row r="258" spans="1:10" s="351" customFormat="1" ht="12.75">
      <c r="A258" s="125"/>
      <c r="B258" s="125"/>
      <c r="C258" s="25" t="s">
        <v>760</v>
      </c>
      <c r="D258" s="125" t="s">
        <v>6</v>
      </c>
      <c r="E258" s="1">
        <f>2+2</f>
        <v>4</v>
      </c>
      <c r="F258" s="1"/>
      <c r="G258" s="1">
        <f>E258*F258</f>
        <v>0</v>
      </c>
      <c r="I258" s="334"/>
      <c r="J258" s="36"/>
    </row>
    <row r="259" spans="1:7" ht="12.75" customHeight="1">
      <c r="A259" s="89"/>
      <c r="B259" s="125" t="s">
        <v>12</v>
      </c>
      <c r="C259" s="308" t="s">
        <v>369</v>
      </c>
      <c r="D259" s="125" t="s">
        <v>7</v>
      </c>
      <c r="E259" s="1">
        <f>100+50</f>
        <v>150</v>
      </c>
      <c r="F259" s="1"/>
      <c r="G259" s="1">
        <f>E259*F259</f>
        <v>0</v>
      </c>
    </row>
    <row r="260" spans="1:8" ht="12.75" customHeight="1">
      <c r="A260" s="125"/>
      <c r="B260" s="309" t="s">
        <v>153</v>
      </c>
      <c r="C260" s="90" t="s">
        <v>365</v>
      </c>
      <c r="D260" s="125"/>
      <c r="E260" s="1"/>
      <c r="F260" s="1"/>
      <c r="G260" s="1"/>
      <c r="H260" s="9"/>
    </row>
    <row r="261" spans="1:12" s="317" customFormat="1" ht="12.75" customHeight="1">
      <c r="A261" s="125"/>
      <c r="B261" s="125"/>
      <c r="C261" s="90" t="s">
        <v>366</v>
      </c>
      <c r="D261" s="125"/>
      <c r="E261" s="1"/>
      <c r="F261" s="1"/>
      <c r="G261" s="1"/>
      <c r="H261" s="9"/>
      <c r="I261" s="313"/>
      <c r="J261" s="16"/>
      <c r="K261" s="322"/>
      <c r="L261" s="322"/>
    </row>
    <row r="262" spans="1:10" s="352" customFormat="1" ht="12.75">
      <c r="A262" s="310"/>
      <c r="B262" s="311"/>
      <c r="C262" s="121" t="s">
        <v>367</v>
      </c>
      <c r="D262" s="125"/>
      <c r="E262" s="1"/>
      <c r="F262" s="1"/>
      <c r="G262" s="1"/>
      <c r="I262" s="200"/>
      <c r="J262" s="200"/>
    </row>
    <row r="263" spans="1:12" s="317" customFormat="1" ht="12.75" customHeight="1">
      <c r="A263" s="125"/>
      <c r="B263" s="125"/>
      <c r="C263" s="90" t="s">
        <v>368</v>
      </c>
      <c r="D263" s="125" t="s">
        <v>8</v>
      </c>
      <c r="E263" s="1">
        <f>36+20</f>
        <v>56</v>
      </c>
      <c r="F263" s="1"/>
      <c r="G263" s="1">
        <f>E263*F263</f>
        <v>0</v>
      </c>
      <c r="H263" s="9"/>
      <c r="I263" s="313"/>
      <c r="J263" s="16"/>
      <c r="K263" s="322"/>
      <c r="L263" s="322"/>
    </row>
    <row r="264" spans="1:10" s="352" customFormat="1" ht="12.75" customHeight="1">
      <c r="A264" s="310"/>
      <c r="B264" s="311" t="s">
        <v>153</v>
      </c>
      <c r="C264" s="203" t="s">
        <v>370</v>
      </c>
      <c r="D264" s="89"/>
      <c r="E264" s="25"/>
      <c r="F264" s="90"/>
      <c r="G264" s="90"/>
      <c r="I264" s="200"/>
      <c r="J264" s="200"/>
    </row>
    <row r="265" spans="1:10" s="352" customFormat="1" ht="12.75">
      <c r="A265" s="310"/>
      <c r="B265" s="311"/>
      <c r="C265" s="203" t="s">
        <v>371</v>
      </c>
      <c r="D265" s="89"/>
      <c r="E265" s="25"/>
      <c r="F265" s="90"/>
      <c r="G265" s="90"/>
      <c r="I265" s="200"/>
      <c r="J265" s="200"/>
    </row>
    <row r="266" spans="1:10" s="352" customFormat="1" ht="12.75">
      <c r="A266" s="310"/>
      <c r="B266" s="311"/>
      <c r="C266" s="203" t="s">
        <v>345</v>
      </c>
      <c r="D266" s="89"/>
      <c r="E266" s="25"/>
      <c r="F266" s="90"/>
      <c r="G266" s="1"/>
      <c r="I266" s="200"/>
      <c r="J266" s="200"/>
    </row>
    <row r="267" spans="1:10" s="352" customFormat="1" ht="12.75">
      <c r="A267" s="310"/>
      <c r="B267" s="311"/>
      <c r="C267" s="203" t="s">
        <v>346</v>
      </c>
      <c r="D267" s="89" t="s">
        <v>7</v>
      </c>
      <c r="E267" s="25">
        <v>980</v>
      </c>
      <c r="F267" s="90"/>
      <c r="G267" s="1">
        <f>E267*F267</f>
        <v>0</v>
      </c>
      <c r="I267" s="200"/>
      <c r="J267" s="200"/>
    </row>
    <row r="268" spans="1:10" s="351" customFormat="1" ht="12.75" customHeight="1">
      <c r="A268" s="205"/>
      <c r="B268" s="206"/>
      <c r="C268" s="205" t="s">
        <v>11</v>
      </c>
      <c r="D268" s="207"/>
      <c r="E268" s="8"/>
      <c r="F268" s="8"/>
      <c r="G268" s="61">
        <f>SUM(G172:G267)</f>
        <v>0</v>
      </c>
      <c r="H268" s="62"/>
      <c r="I268" s="313"/>
      <c r="J268" s="36"/>
    </row>
    <row r="269" spans="1:10" s="351" customFormat="1" ht="12.75" customHeight="1">
      <c r="A269" s="321"/>
      <c r="B269" s="337"/>
      <c r="C269" s="321"/>
      <c r="D269" s="338"/>
      <c r="E269" s="67"/>
      <c r="F269" s="67"/>
      <c r="G269" s="68"/>
      <c r="H269" s="68"/>
      <c r="I269" s="313"/>
      <c r="J269" s="36"/>
    </row>
    <row r="270" spans="1:10" s="351" customFormat="1" ht="12.75" customHeight="1">
      <c r="A270" s="198"/>
      <c r="B270" s="68" t="s">
        <v>112</v>
      </c>
      <c r="C270" s="108" t="s">
        <v>129</v>
      </c>
      <c r="D270" s="333"/>
      <c r="E270" s="9"/>
      <c r="F270" s="9"/>
      <c r="G270" s="9"/>
      <c r="H270" s="9"/>
      <c r="I270" s="313"/>
      <c r="J270" s="36"/>
    </row>
    <row r="271" spans="1:10" s="351" customFormat="1" ht="12.75" customHeight="1">
      <c r="A271" s="198"/>
      <c r="B271" s="333"/>
      <c r="C271" s="198"/>
      <c r="D271" s="333"/>
      <c r="E271" s="9"/>
      <c r="F271" s="9"/>
      <c r="G271" s="9"/>
      <c r="H271" s="9"/>
      <c r="I271" s="313"/>
      <c r="J271" s="36"/>
    </row>
    <row r="272" spans="1:8" ht="12.75" customHeight="1">
      <c r="A272" s="25"/>
      <c r="B272" s="89" t="s">
        <v>377</v>
      </c>
      <c r="C272" s="353" t="s">
        <v>378</v>
      </c>
      <c r="D272" s="354"/>
      <c r="E272" s="126"/>
      <c r="F272" s="126"/>
      <c r="G272" s="1"/>
      <c r="H272" s="9"/>
    </row>
    <row r="273" spans="1:8" ht="12.75" customHeight="1">
      <c r="A273" s="355"/>
      <c r="B273" s="89"/>
      <c r="C273" s="353" t="s">
        <v>379</v>
      </c>
      <c r="D273" s="125" t="s">
        <v>8</v>
      </c>
      <c r="E273" s="126">
        <v>44</v>
      </c>
      <c r="F273" s="126"/>
      <c r="G273" s="1">
        <f>E273*F273</f>
        <v>0</v>
      </c>
      <c r="H273" s="9"/>
    </row>
    <row r="274" spans="1:10" s="351" customFormat="1" ht="12.75" customHeight="1">
      <c r="A274" s="205"/>
      <c r="B274" s="206"/>
      <c r="C274" s="205" t="s">
        <v>11</v>
      </c>
      <c r="D274" s="207"/>
      <c r="E274" s="8"/>
      <c r="F274" s="8"/>
      <c r="G274" s="61">
        <f>SUM(G272:G273)</f>
        <v>0</v>
      </c>
      <c r="H274" s="62"/>
      <c r="I274" s="313"/>
      <c r="J274" s="36"/>
    </row>
    <row r="275" spans="1:10" s="351" customFormat="1" ht="12.75" customHeight="1">
      <c r="A275" s="321"/>
      <c r="B275" s="337"/>
      <c r="C275" s="321"/>
      <c r="D275" s="338"/>
      <c r="E275" s="67"/>
      <c r="F275" s="67"/>
      <c r="G275" s="68"/>
      <c r="H275" s="68"/>
      <c r="I275" s="313"/>
      <c r="J275" s="36"/>
    </row>
    <row r="276" spans="1:10" s="317" customFormat="1" ht="12.75" customHeight="1">
      <c r="A276" s="68"/>
      <c r="B276" s="68" t="s">
        <v>23</v>
      </c>
      <c r="C276" s="108" t="s">
        <v>22</v>
      </c>
      <c r="D276" s="68"/>
      <c r="E276" s="62"/>
      <c r="F276" s="62"/>
      <c r="G276" s="62"/>
      <c r="H276" s="62"/>
      <c r="I276" s="313"/>
      <c r="J276" s="36"/>
    </row>
    <row r="277" spans="1:10" s="317" customFormat="1" ht="12.75" customHeight="1">
      <c r="A277" s="68"/>
      <c r="B277" s="68"/>
      <c r="C277" s="108"/>
      <c r="D277" s="68"/>
      <c r="E277" s="62"/>
      <c r="F277" s="62"/>
      <c r="G277" s="62"/>
      <c r="H277" s="62"/>
      <c r="I277" s="313"/>
      <c r="J277" s="36"/>
    </row>
    <row r="278" spans="1:8" ht="12.75" customHeight="1">
      <c r="A278" s="125"/>
      <c r="B278" s="125" t="s">
        <v>12</v>
      </c>
      <c r="C278" s="121" t="s">
        <v>139</v>
      </c>
      <c r="D278" s="125" t="s">
        <v>6</v>
      </c>
      <c r="E278" s="1">
        <v>1</v>
      </c>
      <c r="F278" s="1"/>
      <c r="G278" s="1">
        <f>E278*F278</f>
        <v>0</v>
      </c>
      <c r="H278" s="9"/>
    </row>
    <row r="279" spans="1:10" s="351" customFormat="1" ht="12.75" customHeight="1">
      <c r="A279" s="197"/>
      <c r="B279" s="125" t="s">
        <v>96</v>
      </c>
      <c r="C279" s="25" t="s">
        <v>97</v>
      </c>
      <c r="D279" s="125"/>
      <c r="E279" s="1"/>
      <c r="F279" s="1"/>
      <c r="G279" s="125"/>
      <c r="H279" s="333"/>
      <c r="I279" s="313"/>
      <c r="J279" s="36"/>
    </row>
    <row r="280" spans="1:10" s="351" customFormat="1" ht="12.75" customHeight="1">
      <c r="A280" s="197"/>
      <c r="B280" s="125"/>
      <c r="C280" s="25" t="s">
        <v>98</v>
      </c>
      <c r="D280" s="125" t="s">
        <v>6</v>
      </c>
      <c r="E280" s="1">
        <v>17</v>
      </c>
      <c r="F280" s="1"/>
      <c r="G280" s="1">
        <f>E280*F280</f>
        <v>0</v>
      </c>
      <c r="H280" s="9"/>
      <c r="I280" s="313"/>
      <c r="J280" s="36"/>
    </row>
    <row r="281" spans="1:10" s="351" customFormat="1" ht="12.75" customHeight="1">
      <c r="A281" s="125" t="s">
        <v>10</v>
      </c>
      <c r="B281" s="125" t="s">
        <v>99</v>
      </c>
      <c r="C281" s="25" t="s">
        <v>100</v>
      </c>
      <c r="D281" s="125"/>
      <c r="E281" s="1"/>
      <c r="F281" s="1"/>
      <c r="G281" s="1"/>
      <c r="H281" s="9"/>
      <c r="I281" s="313"/>
      <c r="J281" s="36"/>
    </row>
    <row r="282" spans="1:10" s="351" customFormat="1" ht="12.75" customHeight="1">
      <c r="A282" s="125"/>
      <c r="B282" s="125"/>
      <c r="C282" s="25" t="s">
        <v>101</v>
      </c>
      <c r="D282" s="125"/>
      <c r="E282" s="1"/>
      <c r="F282" s="1"/>
      <c r="G282" s="1"/>
      <c r="H282" s="9"/>
      <c r="I282" s="313"/>
      <c r="J282" s="36"/>
    </row>
    <row r="283" spans="1:10" s="351" customFormat="1" ht="12.75" customHeight="1">
      <c r="A283" s="125"/>
      <c r="B283" s="125"/>
      <c r="C283" s="25" t="s">
        <v>102</v>
      </c>
      <c r="D283" s="125" t="s">
        <v>6</v>
      </c>
      <c r="E283" s="1">
        <v>17</v>
      </c>
      <c r="F283" s="1"/>
      <c r="G283" s="1">
        <f>E283*F283</f>
        <v>0</v>
      </c>
      <c r="H283" s="9"/>
      <c r="I283" s="313"/>
      <c r="J283" s="36"/>
    </row>
    <row r="284" spans="1:10" s="351" customFormat="1" ht="12.75" customHeight="1">
      <c r="A284" s="125"/>
      <c r="B284" s="125" t="s">
        <v>12</v>
      </c>
      <c r="C284" s="25" t="s">
        <v>309</v>
      </c>
      <c r="D284" s="125"/>
      <c r="E284" s="1"/>
      <c r="F284" s="1"/>
      <c r="G284" s="1"/>
      <c r="H284" s="336"/>
      <c r="I284" s="313"/>
      <c r="J284" s="36"/>
    </row>
    <row r="285" spans="1:10" s="351" customFormat="1" ht="12.75" customHeight="1">
      <c r="A285" s="125"/>
      <c r="B285" s="125"/>
      <c r="C285" s="25" t="s">
        <v>310</v>
      </c>
      <c r="D285" s="125"/>
      <c r="E285" s="1"/>
      <c r="F285" s="1"/>
      <c r="G285" s="1"/>
      <c r="H285" s="336"/>
      <c r="I285" s="313"/>
      <c r="J285" s="36"/>
    </row>
    <row r="286" spans="1:10" s="351" customFormat="1" ht="12.75" customHeight="1">
      <c r="A286" s="125"/>
      <c r="B286" s="125"/>
      <c r="C286" s="25" t="s">
        <v>311</v>
      </c>
      <c r="D286" s="125"/>
      <c r="E286" s="1"/>
      <c r="F286" s="1"/>
      <c r="G286" s="1"/>
      <c r="H286" s="336"/>
      <c r="I286" s="313"/>
      <c r="J286" s="339"/>
    </row>
    <row r="287" spans="1:10" s="351" customFormat="1" ht="12.75" customHeight="1">
      <c r="A287" s="125"/>
      <c r="B287" s="125"/>
      <c r="C287" s="198" t="s">
        <v>312</v>
      </c>
      <c r="D287" s="125" t="s">
        <v>6</v>
      </c>
      <c r="E287" s="1">
        <v>4</v>
      </c>
      <c r="F287" s="1"/>
      <c r="G287" s="1">
        <f>E287*F287</f>
        <v>0</v>
      </c>
      <c r="H287" s="336"/>
      <c r="I287" s="313"/>
      <c r="J287" s="339"/>
    </row>
    <row r="288" spans="1:9" s="351" customFormat="1" ht="12.75" customHeight="1">
      <c r="A288" s="125"/>
      <c r="B288" s="125" t="s">
        <v>40</v>
      </c>
      <c r="C288" s="25" t="s">
        <v>41</v>
      </c>
      <c r="D288" s="125"/>
      <c r="E288" s="1"/>
      <c r="F288" s="1"/>
      <c r="G288" s="1"/>
      <c r="I288" s="36"/>
    </row>
    <row r="289" spans="1:9" s="351" customFormat="1" ht="12.75" customHeight="1">
      <c r="A289" s="125"/>
      <c r="B289" s="125"/>
      <c r="C289" s="25" t="s">
        <v>36</v>
      </c>
      <c r="D289" s="125"/>
      <c r="E289" s="1"/>
      <c r="F289" s="1"/>
      <c r="G289" s="1"/>
      <c r="I289" s="36"/>
    </row>
    <row r="290" spans="1:9" s="351" customFormat="1" ht="12.75" customHeight="1">
      <c r="A290" s="125"/>
      <c r="B290" s="125"/>
      <c r="C290" s="25" t="s">
        <v>135</v>
      </c>
      <c r="D290" s="125" t="s">
        <v>6</v>
      </c>
      <c r="E290" s="1">
        <v>1</v>
      </c>
      <c r="F290" s="19"/>
      <c r="G290" s="1">
        <f>E290*F290</f>
        <v>0</v>
      </c>
      <c r="I290" s="36"/>
    </row>
    <row r="291" spans="1:10" s="351" customFormat="1" ht="12.75" customHeight="1">
      <c r="A291" s="125"/>
      <c r="B291" s="125" t="s">
        <v>43</v>
      </c>
      <c r="C291" s="25" t="s">
        <v>42</v>
      </c>
      <c r="D291" s="125"/>
      <c r="E291" s="1"/>
      <c r="F291" s="1"/>
      <c r="G291" s="1"/>
      <c r="H291" s="9"/>
      <c r="I291" s="313"/>
      <c r="J291" s="36"/>
    </row>
    <row r="292" spans="1:10" s="351" customFormat="1" ht="12.75" customHeight="1">
      <c r="A292" s="125"/>
      <c r="B292" s="125"/>
      <c r="C292" s="25" t="s">
        <v>36</v>
      </c>
      <c r="D292" s="125"/>
      <c r="E292" s="1"/>
      <c r="F292" s="1"/>
      <c r="G292" s="1"/>
      <c r="H292" s="9"/>
      <c r="I292" s="313"/>
      <c r="J292" s="36"/>
    </row>
    <row r="293" spans="1:10" s="351" customFormat="1" ht="12.75" customHeight="1">
      <c r="A293" s="125"/>
      <c r="B293" s="125"/>
      <c r="C293" s="25" t="s">
        <v>103</v>
      </c>
      <c r="D293" s="125" t="s">
        <v>6</v>
      </c>
      <c r="E293" s="1">
        <v>1</v>
      </c>
      <c r="F293" s="1"/>
      <c r="G293" s="1">
        <f>E293*F293</f>
        <v>0</v>
      </c>
      <c r="H293" s="9"/>
      <c r="I293" s="313"/>
      <c r="J293" s="36"/>
    </row>
    <row r="294" spans="1:11" s="351" customFormat="1" ht="12.75" customHeight="1">
      <c r="A294" s="125"/>
      <c r="B294" s="125" t="s">
        <v>136</v>
      </c>
      <c r="C294" s="25" t="s">
        <v>42</v>
      </c>
      <c r="D294" s="125"/>
      <c r="E294" s="1"/>
      <c r="F294" s="1"/>
      <c r="G294" s="1"/>
      <c r="H294" s="312"/>
      <c r="I294" s="16"/>
      <c r="J294" s="16"/>
      <c r="K294" s="16"/>
    </row>
    <row r="295" spans="1:11" s="351" customFormat="1" ht="12.75" customHeight="1">
      <c r="A295" s="125"/>
      <c r="B295" s="125"/>
      <c r="C295" s="25" t="s">
        <v>36</v>
      </c>
      <c r="D295" s="125"/>
      <c r="E295" s="1"/>
      <c r="F295" s="1"/>
      <c r="G295" s="1"/>
      <c r="H295" s="312"/>
      <c r="I295" s="16"/>
      <c r="J295" s="16"/>
      <c r="K295" s="16"/>
    </row>
    <row r="296" spans="1:11" s="351" customFormat="1" ht="12.75" customHeight="1">
      <c r="A296" s="125"/>
      <c r="B296" s="125"/>
      <c r="C296" s="25" t="s">
        <v>137</v>
      </c>
      <c r="D296" s="125" t="s">
        <v>6</v>
      </c>
      <c r="E296" s="1">
        <v>4</v>
      </c>
      <c r="F296" s="1"/>
      <c r="G296" s="1">
        <f>E296*F296</f>
        <v>0</v>
      </c>
      <c r="H296" s="312"/>
      <c r="I296" s="16"/>
      <c r="J296" s="16"/>
      <c r="K296" s="16"/>
    </row>
    <row r="297" spans="1:10" s="351" customFormat="1" ht="12.75" customHeight="1">
      <c r="A297" s="125" t="s">
        <v>138</v>
      </c>
      <c r="B297" s="125" t="s">
        <v>104</v>
      </c>
      <c r="C297" s="25" t="s">
        <v>39</v>
      </c>
      <c r="D297" s="125"/>
      <c r="E297" s="1"/>
      <c r="F297" s="1"/>
      <c r="G297" s="1"/>
      <c r="H297" s="9"/>
      <c r="I297" s="313"/>
      <c r="J297" s="36"/>
    </row>
    <row r="298" spans="1:10" s="351" customFormat="1" ht="12.75" customHeight="1">
      <c r="A298" s="125"/>
      <c r="B298" s="125"/>
      <c r="C298" s="25" t="s">
        <v>54</v>
      </c>
      <c r="D298" s="125"/>
      <c r="E298" s="1"/>
      <c r="F298" s="1"/>
      <c r="G298" s="1"/>
      <c r="H298" s="9"/>
      <c r="I298" s="313"/>
      <c r="J298" s="36"/>
    </row>
    <row r="299" spans="1:10" s="351" customFormat="1" ht="12.75" customHeight="1">
      <c r="A299" s="125"/>
      <c r="B299" s="125"/>
      <c r="C299" s="25" t="s">
        <v>105</v>
      </c>
      <c r="D299" s="125" t="s">
        <v>6</v>
      </c>
      <c r="E299" s="1">
        <v>5</v>
      </c>
      <c r="F299" s="1"/>
      <c r="G299" s="1">
        <f>E299*F299</f>
        <v>0</v>
      </c>
      <c r="H299" s="9"/>
      <c r="I299" s="313"/>
      <c r="J299" s="36"/>
    </row>
    <row r="300" spans="1:10" s="351" customFormat="1" ht="12.75" customHeight="1">
      <c r="A300" s="125" t="s">
        <v>138</v>
      </c>
      <c r="B300" s="125" t="s">
        <v>317</v>
      </c>
      <c r="C300" s="25" t="s">
        <v>39</v>
      </c>
      <c r="D300" s="125"/>
      <c r="E300" s="1"/>
      <c r="F300" s="1"/>
      <c r="G300" s="1"/>
      <c r="H300" s="336"/>
      <c r="I300" s="313"/>
      <c r="J300" s="36"/>
    </row>
    <row r="301" spans="1:10" s="351" customFormat="1" ht="12.75" customHeight="1">
      <c r="A301" s="125"/>
      <c r="B301" s="125"/>
      <c r="C301" s="25" t="s">
        <v>54</v>
      </c>
      <c r="D301" s="125"/>
      <c r="E301" s="1"/>
      <c r="F301" s="1"/>
      <c r="G301" s="1"/>
      <c r="H301" s="336"/>
      <c r="I301" s="313"/>
      <c r="J301" s="36"/>
    </row>
    <row r="302" spans="1:10" s="351" customFormat="1" ht="12.75" customHeight="1">
      <c r="A302" s="125"/>
      <c r="B302" s="125"/>
      <c r="C302" s="25" t="s">
        <v>318</v>
      </c>
      <c r="D302" s="125" t="s">
        <v>6</v>
      </c>
      <c r="E302" s="1">
        <v>2</v>
      </c>
      <c r="F302" s="1"/>
      <c r="G302" s="1">
        <f>E302*F302</f>
        <v>0</v>
      </c>
      <c r="H302" s="336"/>
      <c r="I302" s="313"/>
      <c r="J302" s="36"/>
    </row>
    <row r="303" spans="1:10" s="351" customFormat="1" ht="12.75" customHeight="1">
      <c r="A303" s="125" t="s">
        <v>138</v>
      </c>
      <c r="B303" s="125" t="s">
        <v>313</v>
      </c>
      <c r="C303" s="25" t="s">
        <v>39</v>
      </c>
      <c r="D303" s="125"/>
      <c r="E303" s="1"/>
      <c r="F303" s="1"/>
      <c r="G303" s="1"/>
      <c r="H303" s="336"/>
      <c r="I303" s="313"/>
      <c r="J303" s="36"/>
    </row>
    <row r="304" spans="1:10" s="351" customFormat="1" ht="12.75" customHeight="1">
      <c r="A304" s="125"/>
      <c r="B304" s="125"/>
      <c r="C304" s="25" t="s">
        <v>36</v>
      </c>
      <c r="D304" s="125"/>
      <c r="E304" s="1"/>
      <c r="F304" s="1"/>
      <c r="G304" s="1"/>
      <c r="H304" s="336"/>
      <c r="I304" s="313"/>
      <c r="J304" s="36"/>
    </row>
    <row r="305" spans="1:10" s="351" customFormat="1" ht="12.75" customHeight="1">
      <c r="A305" s="125"/>
      <c r="B305" s="125"/>
      <c r="C305" s="25" t="s">
        <v>425</v>
      </c>
      <c r="D305" s="125" t="s">
        <v>7</v>
      </c>
      <c r="E305" s="1">
        <v>50</v>
      </c>
      <c r="F305" s="1"/>
      <c r="G305" s="1">
        <f>E305*F305</f>
        <v>0</v>
      </c>
      <c r="H305" s="336"/>
      <c r="I305" s="313"/>
      <c r="J305" s="339"/>
    </row>
    <row r="306" spans="1:10" s="351" customFormat="1" ht="12.75" customHeight="1">
      <c r="A306" s="125"/>
      <c r="B306" s="125" t="s">
        <v>265</v>
      </c>
      <c r="C306" s="90" t="s">
        <v>106</v>
      </c>
      <c r="D306" s="125"/>
      <c r="E306" s="1"/>
      <c r="F306" s="1"/>
      <c r="G306" s="1"/>
      <c r="H306" s="336"/>
      <c r="I306" s="313"/>
      <c r="J306" s="36"/>
    </row>
    <row r="307" spans="1:10" s="351" customFormat="1" ht="12.75" customHeight="1">
      <c r="A307" s="125"/>
      <c r="B307" s="199"/>
      <c r="C307" s="90" t="s">
        <v>141</v>
      </c>
      <c r="D307" s="125"/>
      <c r="E307" s="1"/>
      <c r="F307" s="1"/>
      <c r="G307" s="1"/>
      <c r="H307" s="336"/>
      <c r="I307" s="313"/>
      <c r="J307" s="36"/>
    </row>
    <row r="308" spans="1:10" s="351" customFormat="1" ht="12.75" customHeight="1">
      <c r="A308" s="125"/>
      <c r="B308" s="199"/>
      <c r="C308" s="90" t="s">
        <v>266</v>
      </c>
      <c r="D308" s="125"/>
      <c r="E308" s="1"/>
      <c r="F308" s="1"/>
      <c r="G308" s="1"/>
      <c r="H308" s="336"/>
      <c r="I308" s="313"/>
      <c r="J308" s="36"/>
    </row>
    <row r="309" spans="1:10" s="351" customFormat="1" ht="12.75" customHeight="1">
      <c r="A309" s="125"/>
      <c r="B309" s="199"/>
      <c r="C309" s="90" t="s">
        <v>268</v>
      </c>
      <c r="D309" s="125" t="s">
        <v>8</v>
      </c>
      <c r="E309" s="1">
        <v>190</v>
      </c>
      <c r="F309" s="1"/>
      <c r="G309" s="1">
        <f>E309*F309</f>
        <v>0</v>
      </c>
      <c r="H309" s="336"/>
      <c r="I309" s="313"/>
      <c r="J309" s="36"/>
    </row>
    <row r="310" spans="1:10" s="351" customFormat="1" ht="12.75" customHeight="1">
      <c r="A310" s="125"/>
      <c r="B310" s="125" t="s">
        <v>334</v>
      </c>
      <c r="C310" s="90" t="s">
        <v>335</v>
      </c>
      <c r="D310" s="125"/>
      <c r="E310" s="1"/>
      <c r="F310" s="1"/>
      <c r="G310" s="1"/>
      <c r="I310" s="334"/>
      <c r="J310" s="36"/>
    </row>
    <row r="311" spans="1:10" s="351" customFormat="1" ht="12.75" customHeight="1">
      <c r="A311" s="125"/>
      <c r="B311" s="199"/>
      <c r="C311" s="90" t="s">
        <v>141</v>
      </c>
      <c r="D311" s="125"/>
      <c r="E311" s="1"/>
      <c r="F311" s="1"/>
      <c r="G311" s="1"/>
      <c r="I311" s="334"/>
      <c r="J311" s="36"/>
    </row>
    <row r="312" spans="1:10" s="351" customFormat="1" ht="12.75" customHeight="1">
      <c r="A312" s="125"/>
      <c r="B312" s="199"/>
      <c r="C312" s="90" t="s">
        <v>266</v>
      </c>
      <c r="D312" s="125"/>
      <c r="E312" s="1"/>
      <c r="F312" s="1"/>
      <c r="G312" s="1"/>
      <c r="I312" s="334"/>
      <c r="J312" s="36"/>
    </row>
    <row r="313" spans="1:10" s="351" customFormat="1" ht="12.75" customHeight="1">
      <c r="A313" s="125"/>
      <c r="B313" s="199"/>
      <c r="C313" s="90" t="s">
        <v>385</v>
      </c>
      <c r="D313" s="125" t="s">
        <v>8</v>
      </c>
      <c r="E313" s="1">
        <v>2560</v>
      </c>
      <c r="F313" s="1"/>
      <c r="G313" s="1">
        <f>E313*F313</f>
        <v>0</v>
      </c>
      <c r="I313" s="313"/>
      <c r="J313" s="36"/>
    </row>
    <row r="314" spans="1:9" s="37" customFormat="1" ht="12.75" customHeight="1">
      <c r="A314" s="89"/>
      <c r="B314" s="89" t="s">
        <v>336</v>
      </c>
      <c r="C314" s="200" t="s">
        <v>335</v>
      </c>
      <c r="D314" s="89"/>
      <c r="E314" s="19"/>
      <c r="F314" s="19"/>
      <c r="G314" s="19"/>
      <c r="H314" s="43"/>
      <c r="I314" s="350"/>
    </row>
    <row r="315" spans="1:9" s="37" customFormat="1" ht="12.75" customHeight="1">
      <c r="A315" s="89"/>
      <c r="B315" s="89"/>
      <c r="C315" s="90" t="s">
        <v>141</v>
      </c>
      <c r="D315" s="89"/>
      <c r="E315" s="19"/>
      <c r="F315" s="19"/>
      <c r="G315" s="19"/>
      <c r="H315" s="43"/>
      <c r="I315" s="350"/>
    </row>
    <row r="316" spans="1:9" s="37" customFormat="1" ht="12.75" customHeight="1">
      <c r="A316" s="89"/>
      <c r="B316" s="89"/>
      <c r="C316" s="90" t="s">
        <v>186</v>
      </c>
      <c r="D316" s="89"/>
      <c r="E316" s="19"/>
      <c r="F316" s="19"/>
      <c r="G316" s="19"/>
      <c r="H316" s="43"/>
      <c r="I316" s="350"/>
    </row>
    <row r="317" spans="1:9" s="37" customFormat="1" ht="12.75" customHeight="1">
      <c r="A317" s="89"/>
      <c r="B317" s="89"/>
      <c r="C317" s="90" t="s">
        <v>386</v>
      </c>
      <c r="D317" s="89" t="s">
        <v>8</v>
      </c>
      <c r="E317" s="19">
        <v>30</v>
      </c>
      <c r="F317" s="19"/>
      <c r="G317" s="1">
        <f>E317*F317</f>
        <v>0</v>
      </c>
      <c r="H317" s="43"/>
      <c r="I317" s="350"/>
    </row>
    <row r="318" spans="1:9" s="37" customFormat="1" ht="12.75" customHeight="1">
      <c r="A318" s="89"/>
      <c r="B318" s="89" t="s">
        <v>328</v>
      </c>
      <c r="C318" s="90" t="s">
        <v>387</v>
      </c>
      <c r="D318" s="89"/>
      <c r="E318" s="19"/>
      <c r="F318" s="19"/>
      <c r="G318" s="19"/>
      <c r="H318" s="43"/>
      <c r="I318" s="350"/>
    </row>
    <row r="319" spans="1:9" s="37" customFormat="1" ht="12.75" customHeight="1">
      <c r="A319" s="89"/>
      <c r="B319" s="89"/>
      <c r="C319" s="90" t="s">
        <v>142</v>
      </c>
      <c r="D319" s="89"/>
      <c r="E319" s="19"/>
      <c r="F319" s="19"/>
      <c r="G319" s="19"/>
      <c r="H319" s="43"/>
      <c r="I319" s="350"/>
    </row>
    <row r="320" spans="1:9" s="37" customFormat="1" ht="12.75" customHeight="1">
      <c r="A320" s="89"/>
      <c r="B320" s="89"/>
      <c r="C320" s="90" t="s">
        <v>143</v>
      </c>
      <c r="D320" s="89"/>
      <c r="E320" s="19"/>
      <c r="F320" s="19"/>
      <c r="G320" s="19"/>
      <c r="H320" s="43"/>
      <c r="I320" s="350"/>
    </row>
    <row r="321" spans="1:9" s="37" customFormat="1" ht="12.75" customHeight="1">
      <c r="A321" s="89"/>
      <c r="B321" s="89"/>
      <c r="C321" s="90" t="s">
        <v>388</v>
      </c>
      <c r="D321" s="89"/>
      <c r="E321" s="19"/>
      <c r="F321" s="19"/>
      <c r="G321" s="19"/>
      <c r="H321" s="43"/>
      <c r="I321" s="350"/>
    </row>
    <row r="322" spans="1:9" s="37" customFormat="1" ht="12.75" customHeight="1">
      <c r="A322" s="89"/>
      <c r="B322" s="89"/>
      <c r="C322" s="90" t="s">
        <v>329</v>
      </c>
      <c r="D322" s="89" t="s">
        <v>7</v>
      </c>
      <c r="E322" s="19">
        <v>4</v>
      </c>
      <c r="F322" s="19"/>
      <c r="G322" s="1">
        <f>E322*F322</f>
        <v>0</v>
      </c>
      <c r="H322" s="43"/>
      <c r="I322" s="350"/>
    </row>
    <row r="323" spans="1:9" s="37" customFormat="1" ht="12.75" customHeight="1">
      <c r="A323" s="89"/>
      <c r="B323" s="89" t="s">
        <v>330</v>
      </c>
      <c r="C323" s="90" t="s">
        <v>387</v>
      </c>
      <c r="D323" s="89"/>
      <c r="E323" s="19"/>
      <c r="F323" s="19"/>
      <c r="G323" s="19"/>
      <c r="H323" s="43"/>
      <c r="I323" s="350"/>
    </row>
    <row r="324" spans="1:9" s="37" customFormat="1" ht="12.75" customHeight="1">
      <c r="A324" s="89"/>
      <c r="B324" s="89"/>
      <c r="C324" s="90" t="s">
        <v>142</v>
      </c>
      <c r="D324" s="89"/>
      <c r="E324" s="19"/>
      <c r="F324" s="19"/>
      <c r="G324" s="19"/>
      <c r="H324" s="43"/>
      <c r="I324" s="350"/>
    </row>
    <row r="325" spans="1:9" s="37" customFormat="1" ht="12.75" customHeight="1">
      <c r="A325" s="89"/>
      <c r="B325" s="89"/>
      <c r="C325" s="90" t="s">
        <v>143</v>
      </c>
      <c r="D325" s="89"/>
      <c r="E325" s="19"/>
      <c r="F325" s="19"/>
      <c r="G325" s="19"/>
      <c r="H325" s="43"/>
      <c r="I325" s="350"/>
    </row>
    <row r="326" spans="1:9" s="37" customFormat="1" ht="12.75" customHeight="1">
      <c r="A326" s="89"/>
      <c r="B326" s="89"/>
      <c r="C326" s="90" t="s">
        <v>388</v>
      </c>
      <c r="D326" s="89"/>
      <c r="E326" s="19"/>
      <c r="F326" s="19"/>
      <c r="G326" s="19"/>
      <c r="H326" s="43"/>
      <c r="I326" s="350"/>
    </row>
    <row r="327" spans="1:9" s="37" customFormat="1" ht="12.75" customHeight="1">
      <c r="A327" s="89"/>
      <c r="B327" s="89"/>
      <c r="C327" s="90" t="s">
        <v>331</v>
      </c>
      <c r="D327" s="89" t="s">
        <v>7</v>
      </c>
      <c r="E327" s="19">
        <v>18</v>
      </c>
      <c r="F327" s="19"/>
      <c r="G327" s="1">
        <f>E327*F327</f>
        <v>0</v>
      </c>
      <c r="H327" s="43"/>
      <c r="I327" s="350"/>
    </row>
    <row r="328" spans="1:9" s="37" customFormat="1" ht="12.75" customHeight="1">
      <c r="A328" s="89"/>
      <c r="B328" s="125" t="s">
        <v>12</v>
      </c>
      <c r="C328" s="90" t="s">
        <v>338</v>
      </c>
      <c r="D328" s="89"/>
      <c r="E328" s="19"/>
      <c r="F328" s="19"/>
      <c r="G328" s="19"/>
      <c r="H328" s="43"/>
      <c r="I328" s="350"/>
    </row>
    <row r="329" spans="1:9" s="37" customFormat="1" ht="12.75" customHeight="1">
      <c r="A329" s="89"/>
      <c r="B329" s="89"/>
      <c r="C329" s="90" t="s">
        <v>188</v>
      </c>
      <c r="D329" s="89"/>
      <c r="E329" s="19"/>
      <c r="F329" s="19"/>
      <c r="G329" s="19"/>
      <c r="H329" s="43"/>
      <c r="I329" s="350"/>
    </row>
    <row r="330" spans="1:9" s="37" customFormat="1" ht="12.75" customHeight="1">
      <c r="A330" s="89"/>
      <c r="B330" s="89"/>
      <c r="C330" s="90" t="s">
        <v>189</v>
      </c>
      <c r="D330" s="89"/>
      <c r="E330" s="19"/>
      <c r="F330" s="19"/>
      <c r="G330" s="19"/>
      <c r="H330" s="43"/>
      <c r="I330" s="350"/>
    </row>
    <row r="331" spans="1:9" s="37" customFormat="1" ht="12.75" customHeight="1">
      <c r="A331" s="89"/>
      <c r="B331" s="89"/>
      <c r="C331" s="90" t="s">
        <v>190</v>
      </c>
      <c r="D331" s="89"/>
      <c r="E331" s="19"/>
      <c r="F331" s="19"/>
      <c r="G331" s="19"/>
      <c r="H331" s="43"/>
      <c r="I331" s="350"/>
    </row>
    <row r="332" spans="1:9" s="37" customFormat="1" ht="12.75" customHeight="1">
      <c r="A332" s="89"/>
      <c r="B332" s="89"/>
      <c r="C332" s="90" t="s">
        <v>339</v>
      </c>
      <c r="D332" s="89"/>
      <c r="E332" s="19"/>
      <c r="F332" s="19"/>
      <c r="G332" s="1"/>
      <c r="H332" s="43"/>
      <c r="I332" s="350"/>
    </row>
    <row r="333" spans="1:10" s="37" customFormat="1" ht="12.75" customHeight="1">
      <c r="A333" s="89"/>
      <c r="B333" s="89"/>
      <c r="C333" s="90" t="s">
        <v>340</v>
      </c>
      <c r="D333" s="89" t="s">
        <v>7</v>
      </c>
      <c r="E333" s="19">
        <v>2</v>
      </c>
      <c r="F333" s="1"/>
      <c r="G333" s="1">
        <f>E333*F333</f>
        <v>0</v>
      </c>
      <c r="H333" s="43"/>
      <c r="I333" s="350"/>
      <c r="J333" s="16"/>
    </row>
    <row r="334" spans="1:10" s="358" customFormat="1" ht="12.75" customHeight="1">
      <c r="A334" s="201"/>
      <c r="B334" s="202" t="s">
        <v>267</v>
      </c>
      <c r="C334" s="203" t="s">
        <v>140</v>
      </c>
      <c r="D334" s="89"/>
      <c r="E334" s="204"/>
      <c r="F334" s="121"/>
      <c r="G334" s="19"/>
      <c r="H334" s="356"/>
      <c r="I334" s="357"/>
      <c r="J334" s="122"/>
    </row>
    <row r="335" spans="1:10" s="358" customFormat="1" ht="12.75" customHeight="1">
      <c r="A335" s="201"/>
      <c r="B335" s="202"/>
      <c r="C335" s="203" t="s">
        <v>389</v>
      </c>
      <c r="D335" s="89" t="s">
        <v>8</v>
      </c>
      <c r="E335" s="204">
        <v>190</v>
      </c>
      <c r="F335" s="121"/>
      <c r="G335" s="1">
        <f>E335*F335</f>
        <v>0</v>
      </c>
      <c r="H335" s="356"/>
      <c r="I335" s="357"/>
      <c r="J335" s="122"/>
    </row>
    <row r="336" spans="1:9" s="37" customFormat="1" ht="12.75" customHeight="1">
      <c r="A336" s="89"/>
      <c r="B336" s="89" t="s">
        <v>337</v>
      </c>
      <c r="C336" s="90" t="s">
        <v>140</v>
      </c>
      <c r="D336" s="89"/>
      <c r="E336" s="19"/>
      <c r="F336" s="19"/>
      <c r="G336" s="19"/>
      <c r="H336" s="43"/>
      <c r="I336" s="350"/>
    </row>
    <row r="337" spans="1:9" s="37" customFormat="1" ht="12.75" customHeight="1">
      <c r="A337" s="89"/>
      <c r="B337" s="89"/>
      <c r="C337" s="90" t="s">
        <v>390</v>
      </c>
      <c r="D337" s="89" t="s">
        <v>8</v>
      </c>
      <c r="E337" s="19">
        <v>30</v>
      </c>
      <c r="F337" s="19"/>
      <c r="G337" s="1">
        <f>E337*F337</f>
        <v>0</v>
      </c>
      <c r="H337" s="43"/>
      <c r="I337" s="350"/>
    </row>
    <row r="338" spans="1:9" s="37" customFormat="1" ht="12.75" customHeight="1">
      <c r="A338" s="89"/>
      <c r="B338" s="125" t="s">
        <v>12</v>
      </c>
      <c r="C338" s="90" t="s">
        <v>192</v>
      </c>
      <c r="D338" s="89"/>
      <c r="E338" s="19"/>
      <c r="F338" s="19"/>
      <c r="G338" s="19"/>
      <c r="H338" s="43"/>
      <c r="I338" s="350"/>
    </row>
    <row r="339" spans="1:9" s="37" customFormat="1" ht="12.75" customHeight="1">
      <c r="A339" s="89"/>
      <c r="B339" s="89"/>
      <c r="C339" s="90" t="s">
        <v>264</v>
      </c>
      <c r="D339" s="89" t="s">
        <v>8</v>
      </c>
      <c r="E339" s="19">
        <v>65</v>
      </c>
      <c r="F339" s="19"/>
      <c r="G339" s="1">
        <f>E339*F339</f>
        <v>0</v>
      </c>
      <c r="H339" s="43"/>
      <c r="I339" s="350"/>
    </row>
    <row r="340" spans="1:11" s="351" customFormat="1" ht="12.75" customHeight="1">
      <c r="A340" s="125"/>
      <c r="B340" s="125" t="s">
        <v>12</v>
      </c>
      <c r="C340" s="90" t="s">
        <v>192</v>
      </c>
      <c r="D340" s="125"/>
      <c r="E340" s="1"/>
      <c r="F340" s="1"/>
      <c r="G340" s="1"/>
      <c r="H340" s="312"/>
      <c r="I340" s="313"/>
      <c r="J340" s="16"/>
      <c r="K340" s="16"/>
    </row>
    <row r="341" spans="1:11" s="351" customFormat="1" ht="12.75" customHeight="1">
      <c r="A341" s="125"/>
      <c r="B341" s="125"/>
      <c r="C341" s="90" t="s">
        <v>126</v>
      </c>
      <c r="D341" s="125" t="s">
        <v>8</v>
      </c>
      <c r="E341" s="1">
        <v>15</v>
      </c>
      <c r="F341" s="1"/>
      <c r="G341" s="1">
        <f>E341*F341</f>
        <v>0</v>
      </c>
      <c r="H341" s="312"/>
      <c r="I341" s="313"/>
      <c r="J341" s="16"/>
      <c r="K341" s="16"/>
    </row>
    <row r="342" spans="1:10" s="351" customFormat="1" ht="12.75" customHeight="1">
      <c r="A342" s="125"/>
      <c r="B342" s="125" t="s">
        <v>12</v>
      </c>
      <c r="C342" s="90" t="s">
        <v>192</v>
      </c>
      <c r="D342" s="89"/>
      <c r="E342" s="19"/>
      <c r="F342" s="19"/>
      <c r="G342" s="19"/>
      <c r="I342" s="334"/>
      <c r="J342" s="36"/>
    </row>
    <row r="343" spans="1:10" s="351" customFormat="1" ht="12.75" customHeight="1">
      <c r="A343" s="125"/>
      <c r="B343" s="89"/>
      <c r="C343" s="90" t="s">
        <v>193</v>
      </c>
      <c r="D343" s="89" t="s">
        <v>8</v>
      </c>
      <c r="E343" s="19">
        <v>56</v>
      </c>
      <c r="F343" s="19"/>
      <c r="G343" s="1">
        <f>E343*F343</f>
        <v>0</v>
      </c>
      <c r="I343" s="334"/>
      <c r="J343" s="36"/>
    </row>
    <row r="344" spans="1:10" s="351" customFormat="1" ht="12.75" customHeight="1">
      <c r="A344" s="125"/>
      <c r="B344" s="89" t="s">
        <v>332</v>
      </c>
      <c r="C344" s="90" t="s">
        <v>391</v>
      </c>
      <c r="D344" s="89"/>
      <c r="E344" s="19"/>
      <c r="F344" s="19"/>
      <c r="G344" s="19"/>
      <c r="I344" s="334"/>
      <c r="J344" s="36"/>
    </row>
    <row r="345" spans="1:10" s="351" customFormat="1" ht="12.75" customHeight="1">
      <c r="A345" s="125"/>
      <c r="B345" s="89"/>
      <c r="C345" s="90" t="s">
        <v>392</v>
      </c>
      <c r="D345" s="89" t="s">
        <v>7</v>
      </c>
      <c r="E345" s="19">
        <v>4</v>
      </c>
      <c r="F345" s="19"/>
      <c r="G345" s="1">
        <f>E345*F345</f>
        <v>0</v>
      </c>
      <c r="I345" s="334"/>
      <c r="J345" s="36"/>
    </row>
    <row r="346" spans="1:9" s="37" customFormat="1" ht="12.75" customHeight="1">
      <c r="A346" s="89"/>
      <c r="B346" s="89" t="s">
        <v>333</v>
      </c>
      <c r="C346" s="90" t="s">
        <v>391</v>
      </c>
      <c r="D346" s="89"/>
      <c r="E346" s="19"/>
      <c r="F346" s="19"/>
      <c r="G346" s="19"/>
      <c r="H346" s="43"/>
      <c r="I346" s="350"/>
    </row>
    <row r="347" spans="1:9" s="37" customFormat="1" ht="12.75" customHeight="1">
      <c r="A347" s="89"/>
      <c r="B347" s="89"/>
      <c r="C347" s="90" t="s">
        <v>393</v>
      </c>
      <c r="D347" s="89" t="s">
        <v>7</v>
      </c>
      <c r="E347" s="19">
        <v>20</v>
      </c>
      <c r="F347" s="19"/>
      <c r="G347" s="1">
        <f>E347*F347</f>
        <v>0</v>
      </c>
      <c r="H347" s="43"/>
      <c r="I347" s="350"/>
    </row>
    <row r="348" spans="1:9" s="37" customFormat="1" ht="12.75" customHeight="1">
      <c r="A348" s="89"/>
      <c r="B348" s="89" t="s">
        <v>325</v>
      </c>
      <c r="C348" s="90" t="s">
        <v>124</v>
      </c>
      <c r="D348" s="89"/>
      <c r="E348" s="19"/>
      <c r="F348" s="19"/>
      <c r="G348" s="19"/>
      <c r="H348" s="43"/>
      <c r="I348" s="350"/>
    </row>
    <row r="349" spans="1:9" s="37" customFormat="1" ht="12.75" customHeight="1">
      <c r="A349" s="89"/>
      <c r="B349" s="90"/>
      <c r="C349" s="90" t="s">
        <v>389</v>
      </c>
      <c r="D349" s="89" t="s">
        <v>8</v>
      </c>
      <c r="E349" s="19">
        <v>20</v>
      </c>
      <c r="F349" s="19"/>
      <c r="G349" s="1">
        <f>E349*F349</f>
        <v>0</v>
      </c>
      <c r="H349" s="43"/>
      <c r="I349" s="350"/>
    </row>
    <row r="350" spans="1:10" s="351" customFormat="1" ht="12.75" customHeight="1">
      <c r="A350" s="125"/>
      <c r="B350" s="125" t="s">
        <v>326</v>
      </c>
      <c r="C350" s="90" t="s">
        <v>394</v>
      </c>
      <c r="D350" s="125"/>
      <c r="E350" s="1"/>
      <c r="F350" s="1"/>
      <c r="G350" s="1"/>
      <c r="I350" s="334"/>
      <c r="J350" s="36"/>
    </row>
    <row r="351" spans="1:10" s="351" customFormat="1" ht="12.75" customHeight="1">
      <c r="A351" s="125"/>
      <c r="B351" s="199"/>
      <c r="C351" s="90" t="s">
        <v>322</v>
      </c>
      <c r="D351" s="125" t="s">
        <v>8</v>
      </c>
      <c r="E351" s="1">
        <v>610</v>
      </c>
      <c r="F351" s="1"/>
      <c r="G351" s="1">
        <f>E351*F351</f>
        <v>0</v>
      </c>
      <c r="I351" s="334"/>
      <c r="J351" s="36"/>
    </row>
    <row r="352" spans="1:11" s="351" customFormat="1" ht="12.75" customHeight="1">
      <c r="A352" s="125"/>
      <c r="B352" s="125" t="s">
        <v>120</v>
      </c>
      <c r="C352" s="200" t="s">
        <v>125</v>
      </c>
      <c r="D352" s="125"/>
      <c r="E352" s="1"/>
      <c r="F352" s="1"/>
      <c r="G352" s="1"/>
      <c r="H352" s="312"/>
      <c r="I352" s="313"/>
      <c r="J352" s="16"/>
      <c r="K352" s="16"/>
    </row>
    <row r="353" spans="1:11" s="351" customFormat="1" ht="12.75" customHeight="1">
      <c r="A353" s="125"/>
      <c r="B353" s="199"/>
      <c r="C353" s="25" t="s">
        <v>395</v>
      </c>
      <c r="D353" s="125" t="s">
        <v>8</v>
      </c>
      <c r="E353" s="1"/>
      <c r="F353" s="1"/>
      <c r="G353" s="1">
        <f>E353*F353</f>
        <v>0</v>
      </c>
      <c r="H353" s="312"/>
      <c r="I353" s="313"/>
      <c r="J353" s="16"/>
      <c r="K353" s="16"/>
    </row>
    <row r="354" spans="1:11" s="351" customFormat="1" ht="12.75" customHeight="1">
      <c r="A354" s="125"/>
      <c r="B354" s="125" t="s">
        <v>194</v>
      </c>
      <c r="C354" s="200" t="s">
        <v>125</v>
      </c>
      <c r="D354" s="125"/>
      <c r="E354" s="1"/>
      <c r="F354" s="1"/>
      <c r="G354" s="1"/>
      <c r="H354" s="312"/>
      <c r="I354" s="313"/>
      <c r="J354" s="16"/>
      <c r="K354" s="16"/>
    </row>
    <row r="355" spans="1:11" s="351" customFormat="1" ht="12.75" customHeight="1">
      <c r="A355" s="125"/>
      <c r="B355" s="125"/>
      <c r="C355" s="25" t="s">
        <v>396</v>
      </c>
      <c r="D355" s="125" t="s">
        <v>8</v>
      </c>
      <c r="E355" s="1">
        <v>55</v>
      </c>
      <c r="F355" s="1"/>
      <c r="G355" s="1">
        <f>E355*F355</f>
        <v>0</v>
      </c>
      <c r="H355" s="312"/>
      <c r="I355" s="313"/>
      <c r="J355" s="16"/>
      <c r="K355" s="16"/>
    </row>
    <row r="356" spans="1:11" s="351" customFormat="1" ht="12.75" customHeight="1">
      <c r="A356" s="125"/>
      <c r="B356" s="125" t="s">
        <v>323</v>
      </c>
      <c r="C356" s="200" t="s">
        <v>195</v>
      </c>
      <c r="D356" s="125"/>
      <c r="E356" s="1"/>
      <c r="F356" s="1"/>
      <c r="G356" s="1"/>
      <c r="H356" s="312"/>
      <c r="I356" s="313"/>
      <c r="J356" s="16"/>
      <c r="K356" s="16"/>
    </row>
    <row r="357" spans="1:11" s="351" customFormat="1" ht="12.75" customHeight="1">
      <c r="A357" s="125"/>
      <c r="B357" s="125"/>
      <c r="C357" s="90" t="s">
        <v>196</v>
      </c>
      <c r="D357" s="125"/>
      <c r="E357" s="1"/>
      <c r="F357" s="1"/>
      <c r="G357" s="1"/>
      <c r="H357" s="312"/>
      <c r="I357" s="313"/>
      <c r="J357" s="16"/>
      <c r="K357" s="16"/>
    </row>
    <row r="358" spans="1:11" s="351" customFormat="1" ht="12.75" customHeight="1">
      <c r="A358" s="125"/>
      <c r="B358" s="125"/>
      <c r="C358" s="25" t="s">
        <v>197</v>
      </c>
      <c r="D358" s="125"/>
      <c r="E358" s="1"/>
      <c r="F358" s="1"/>
      <c r="G358" s="1"/>
      <c r="H358" s="312"/>
      <c r="I358" s="313"/>
      <c r="J358" s="16"/>
      <c r="K358" s="16"/>
    </row>
    <row r="359" spans="1:11" s="351" customFormat="1" ht="12.75" customHeight="1">
      <c r="A359" s="125"/>
      <c r="B359" s="125"/>
      <c r="C359" s="25" t="s">
        <v>198</v>
      </c>
      <c r="D359" s="125"/>
      <c r="E359" s="1"/>
      <c r="F359" s="1"/>
      <c r="G359" s="1"/>
      <c r="H359" s="312"/>
      <c r="I359" s="313"/>
      <c r="J359" s="16"/>
      <c r="K359" s="16"/>
    </row>
    <row r="360" spans="1:11" s="351" customFormat="1" ht="12.75" customHeight="1">
      <c r="A360" s="125"/>
      <c r="B360" s="125"/>
      <c r="C360" s="25" t="s">
        <v>324</v>
      </c>
      <c r="D360" s="125" t="s">
        <v>8</v>
      </c>
      <c r="E360" s="1">
        <v>10</v>
      </c>
      <c r="F360" s="1"/>
      <c r="G360" s="1">
        <f>E360*F360</f>
        <v>0</v>
      </c>
      <c r="H360" s="312"/>
      <c r="I360" s="9"/>
      <c r="J360" s="16"/>
      <c r="K360" s="16"/>
    </row>
    <row r="361" spans="1:11" s="351" customFormat="1" ht="12.75" customHeight="1">
      <c r="A361" s="125"/>
      <c r="B361" s="125" t="s">
        <v>320</v>
      </c>
      <c r="C361" s="200" t="s">
        <v>195</v>
      </c>
      <c r="D361" s="125"/>
      <c r="E361" s="1"/>
      <c r="F361" s="1"/>
      <c r="G361" s="1"/>
      <c r="H361" s="312"/>
      <c r="I361" s="9"/>
      <c r="J361" s="16"/>
      <c r="K361" s="16"/>
    </row>
    <row r="362" spans="1:11" s="351" customFormat="1" ht="12.75" customHeight="1">
      <c r="A362" s="125"/>
      <c r="B362" s="125"/>
      <c r="C362" s="90" t="s">
        <v>196</v>
      </c>
      <c r="D362" s="125"/>
      <c r="E362" s="1"/>
      <c r="F362" s="1"/>
      <c r="G362" s="1"/>
      <c r="H362" s="312"/>
      <c r="I362" s="9"/>
      <c r="J362" s="16"/>
      <c r="K362" s="16"/>
    </row>
    <row r="363" spans="1:11" s="351" customFormat="1" ht="12.75" customHeight="1">
      <c r="A363" s="125"/>
      <c r="B363" s="125"/>
      <c r="C363" s="25" t="s">
        <v>197</v>
      </c>
      <c r="D363" s="125"/>
      <c r="E363" s="1"/>
      <c r="F363" s="1"/>
      <c r="G363" s="1"/>
      <c r="H363" s="312"/>
      <c r="I363" s="9"/>
      <c r="J363" s="16"/>
      <c r="K363" s="16"/>
    </row>
    <row r="364" spans="1:11" s="351" customFormat="1" ht="12.75" customHeight="1">
      <c r="A364" s="125"/>
      <c r="B364" s="125"/>
      <c r="C364" s="25" t="s">
        <v>198</v>
      </c>
      <c r="D364" s="125"/>
      <c r="E364" s="1"/>
      <c r="F364" s="1"/>
      <c r="G364" s="1"/>
      <c r="H364" s="312"/>
      <c r="I364" s="9"/>
      <c r="J364" s="16"/>
      <c r="K364" s="16"/>
    </row>
    <row r="365" spans="1:11" s="351" customFormat="1" ht="12.75" customHeight="1">
      <c r="A365" s="125"/>
      <c r="B365" s="125"/>
      <c r="C365" s="25" t="s">
        <v>321</v>
      </c>
      <c r="D365" s="125" t="s">
        <v>8</v>
      </c>
      <c r="E365" s="1">
        <v>25</v>
      </c>
      <c r="F365" s="1"/>
      <c r="G365" s="1">
        <f>E365*F365</f>
        <v>0</v>
      </c>
      <c r="H365" s="312"/>
      <c r="I365" s="9"/>
      <c r="J365" s="36"/>
      <c r="K365" s="16"/>
    </row>
    <row r="366" spans="1:11" s="351" customFormat="1" ht="12.75" customHeight="1">
      <c r="A366" s="125"/>
      <c r="B366" s="125" t="s">
        <v>199</v>
      </c>
      <c r="C366" s="200" t="s">
        <v>195</v>
      </c>
      <c r="D366" s="125"/>
      <c r="E366" s="1"/>
      <c r="F366" s="1"/>
      <c r="G366" s="1"/>
      <c r="H366" s="312"/>
      <c r="I366" s="9"/>
      <c r="J366" s="16"/>
      <c r="K366" s="16"/>
    </row>
    <row r="367" spans="1:11" s="351" customFormat="1" ht="12.75" customHeight="1">
      <c r="A367" s="125"/>
      <c r="B367" s="125"/>
      <c r="C367" s="90" t="s">
        <v>196</v>
      </c>
      <c r="D367" s="125"/>
      <c r="E367" s="1"/>
      <c r="F367" s="1"/>
      <c r="G367" s="1"/>
      <c r="H367" s="312"/>
      <c r="I367" s="9"/>
      <c r="J367" s="16"/>
      <c r="K367" s="16"/>
    </row>
    <row r="368" spans="1:11" s="351" customFormat="1" ht="12.75" customHeight="1">
      <c r="A368" s="125"/>
      <c r="B368" s="125"/>
      <c r="C368" s="90" t="s">
        <v>197</v>
      </c>
      <c r="D368" s="125"/>
      <c r="E368" s="1"/>
      <c r="F368" s="1"/>
      <c r="G368" s="1"/>
      <c r="H368" s="312"/>
      <c r="I368" s="9"/>
      <c r="J368" s="16"/>
      <c r="K368" s="16"/>
    </row>
    <row r="369" spans="1:11" s="351" customFormat="1" ht="12.75" customHeight="1">
      <c r="A369" s="125"/>
      <c r="B369" s="125"/>
      <c r="C369" s="90" t="s">
        <v>198</v>
      </c>
      <c r="D369" s="125"/>
      <c r="E369" s="1"/>
      <c r="F369" s="1"/>
      <c r="G369" s="1"/>
      <c r="H369" s="312"/>
      <c r="I369" s="9"/>
      <c r="J369" s="16"/>
      <c r="K369" s="16"/>
    </row>
    <row r="370" spans="1:11" s="351" customFormat="1" ht="12.75" customHeight="1">
      <c r="A370" s="125"/>
      <c r="B370" s="125"/>
      <c r="C370" s="90" t="s">
        <v>200</v>
      </c>
      <c r="D370" s="125" t="s">
        <v>8</v>
      </c>
      <c r="E370" s="1">
        <v>15</v>
      </c>
      <c r="F370" s="1"/>
      <c r="G370" s="1">
        <f>E370*F370</f>
        <v>0</v>
      </c>
      <c r="H370" s="312"/>
      <c r="I370" s="9"/>
      <c r="J370" s="16"/>
      <c r="K370" s="16"/>
    </row>
    <row r="371" spans="1:11" s="351" customFormat="1" ht="12.75" customHeight="1">
      <c r="A371" s="125"/>
      <c r="B371" s="125" t="s">
        <v>12</v>
      </c>
      <c r="C371" s="200" t="s">
        <v>187</v>
      </c>
      <c r="D371" s="125"/>
      <c r="E371" s="1"/>
      <c r="F371" s="1"/>
      <c r="G371" s="1"/>
      <c r="H371" s="312"/>
      <c r="I371" s="313"/>
      <c r="J371" s="16"/>
      <c r="K371" s="16"/>
    </row>
    <row r="372" spans="1:11" s="351" customFormat="1" ht="12.75" customHeight="1">
      <c r="A372" s="125"/>
      <c r="B372" s="125"/>
      <c r="C372" s="90" t="s">
        <v>188</v>
      </c>
      <c r="D372" s="125"/>
      <c r="E372" s="1"/>
      <c r="F372" s="1"/>
      <c r="G372" s="1"/>
      <c r="H372" s="312"/>
      <c r="I372" s="313"/>
      <c r="J372" s="16"/>
      <c r="K372" s="16"/>
    </row>
    <row r="373" spans="1:11" s="351" customFormat="1" ht="12.75" customHeight="1">
      <c r="A373" s="125"/>
      <c r="B373" s="125"/>
      <c r="C373" s="90" t="s">
        <v>189</v>
      </c>
      <c r="D373" s="125"/>
      <c r="E373" s="1"/>
      <c r="F373" s="1"/>
      <c r="G373" s="1"/>
      <c r="H373" s="312"/>
      <c r="I373" s="313"/>
      <c r="J373" s="16"/>
      <c r="K373" s="16"/>
    </row>
    <row r="374" spans="1:11" s="351" customFormat="1" ht="12.75" customHeight="1">
      <c r="A374" s="125"/>
      <c r="B374" s="125"/>
      <c r="C374" s="90" t="s">
        <v>190</v>
      </c>
      <c r="D374" s="125"/>
      <c r="E374" s="1"/>
      <c r="F374" s="1"/>
      <c r="G374" s="1"/>
      <c r="H374" s="312"/>
      <c r="I374" s="313"/>
      <c r="J374" s="16"/>
      <c r="K374" s="16"/>
    </row>
    <row r="375" spans="1:11" s="351" customFormat="1" ht="12.75" customHeight="1">
      <c r="A375" s="125"/>
      <c r="B375" s="125"/>
      <c r="C375" s="90" t="s">
        <v>191</v>
      </c>
      <c r="D375" s="125" t="s">
        <v>7</v>
      </c>
      <c r="E375" s="1">
        <v>28</v>
      </c>
      <c r="F375" s="1"/>
      <c r="G375" s="1">
        <f>E375*F375</f>
        <v>0</v>
      </c>
      <c r="H375" s="312"/>
      <c r="I375" s="313" t="s">
        <v>263</v>
      </c>
      <c r="J375" s="16"/>
      <c r="K375" s="16"/>
    </row>
    <row r="376" spans="1:8" ht="12.75" customHeight="1">
      <c r="A376" s="125"/>
      <c r="B376" s="125" t="s">
        <v>50</v>
      </c>
      <c r="C376" s="90" t="s">
        <v>51</v>
      </c>
      <c r="D376" s="125"/>
      <c r="E376" s="1"/>
      <c r="F376" s="1"/>
      <c r="G376" s="1"/>
      <c r="H376" s="9"/>
    </row>
    <row r="377" spans="1:8" ht="12.75" customHeight="1">
      <c r="A377" s="125"/>
      <c r="B377" s="125"/>
      <c r="C377" s="90" t="s">
        <v>52</v>
      </c>
      <c r="D377" s="125"/>
      <c r="E377" s="1"/>
      <c r="F377" s="1"/>
      <c r="G377" s="1"/>
      <c r="H377" s="9"/>
    </row>
    <row r="378" spans="1:8" ht="12.75" customHeight="1">
      <c r="A378" s="125"/>
      <c r="B378" s="125"/>
      <c r="C378" s="90" t="s">
        <v>53</v>
      </c>
      <c r="D378" s="125" t="s">
        <v>6</v>
      </c>
      <c r="E378" s="1">
        <v>72</v>
      </c>
      <c r="F378" s="1"/>
      <c r="G378" s="1">
        <f>E378*F378</f>
        <v>0</v>
      </c>
      <c r="H378" s="9"/>
    </row>
    <row r="379" spans="1:8" ht="12.75" customHeight="1">
      <c r="A379" s="125"/>
      <c r="B379" s="125" t="s">
        <v>45</v>
      </c>
      <c r="C379" s="90" t="s">
        <v>46</v>
      </c>
      <c r="D379" s="125"/>
      <c r="E379" s="1"/>
      <c r="F379" s="1"/>
      <c r="G379" s="1"/>
      <c r="H379" s="9"/>
    </row>
    <row r="380" spans="1:8" ht="12.75" customHeight="1">
      <c r="A380" s="125"/>
      <c r="B380" s="125"/>
      <c r="C380" s="90" t="s">
        <v>47</v>
      </c>
      <c r="D380" s="125"/>
      <c r="E380" s="1"/>
      <c r="F380" s="1"/>
      <c r="G380" s="1"/>
      <c r="H380" s="9"/>
    </row>
    <row r="381" spans="1:8" ht="12.75" customHeight="1">
      <c r="A381" s="125"/>
      <c r="B381" s="125"/>
      <c r="C381" s="90" t="s">
        <v>107</v>
      </c>
      <c r="D381" s="125" t="s">
        <v>6</v>
      </c>
      <c r="E381" s="1">
        <v>1</v>
      </c>
      <c r="F381" s="1"/>
      <c r="G381" s="1">
        <f>E381*F381</f>
        <v>0</v>
      </c>
      <c r="H381" s="9"/>
    </row>
    <row r="382" spans="1:12" s="36" customFormat="1" ht="12.75" customHeight="1">
      <c r="A382" s="125" t="s">
        <v>10</v>
      </c>
      <c r="B382" s="125" t="s">
        <v>380</v>
      </c>
      <c r="C382" s="90" t="s">
        <v>381</v>
      </c>
      <c r="D382" s="125"/>
      <c r="E382" s="1"/>
      <c r="F382" s="1"/>
      <c r="G382" s="1"/>
      <c r="H382" s="67"/>
      <c r="I382" s="313"/>
      <c r="J382" s="16"/>
      <c r="K382" s="16"/>
      <c r="L382" s="16"/>
    </row>
    <row r="383" spans="1:12" s="36" customFormat="1" ht="12.75" customHeight="1">
      <c r="A383" s="125"/>
      <c r="B383" s="125"/>
      <c r="C383" s="90" t="s">
        <v>460</v>
      </c>
      <c r="D383" s="125" t="s">
        <v>6</v>
      </c>
      <c r="E383" s="1">
        <v>5</v>
      </c>
      <c r="F383" s="1"/>
      <c r="G383" s="1">
        <f>E383*F383</f>
        <v>0</v>
      </c>
      <c r="H383" s="67"/>
      <c r="I383" s="313"/>
      <c r="J383" s="16"/>
      <c r="K383" s="16"/>
      <c r="L383" s="16"/>
    </row>
    <row r="384" spans="1:8" ht="12.75" customHeight="1">
      <c r="A384" s="125"/>
      <c r="B384" s="125" t="s">
        <v>459</v>
      </c>
      <c r="C384" s="200" t="s">
        <v>418</v>
      </c>
      <c r="D384" s="125"/>
      <c r="E384" s="1"/>
      <c r="F384" s="19"/>
      <c r="G384" s="1"/>
      <c r="H384" s="312"/>
    </row>
    <row r="385" spans="1:9" ht="12.75" customHeight="1">
      <c r="A385" s="125"/>
      <c r="B385" s="125"/>
      <c r="C385" s="90" t="s">
        <v>406</v>
      </c>
      <c r="D385" s="125"/>
      <c r="E385" s="1"/>
      <c r="F385" s="19"/>
      <c r="G385" s="1"/>
      <c r="H385" s="312"/>
      <c r="I385" s="313" t="s">
        <v>407</v>
      </c>
    </row>
    <row r="386" spans="1:11" ht="12.75" customHeight="1">
      <c r="A386" s="125"/>
      <c r="B386" s="125"/>
      <c r="C386" s="90" t="s">
        <v>458</v>
      </c>
      <c r="D386" s="125" t="s">
        <v>8</v>
      </c>
      <c r="E386" s="1">
        <v>850</v>
      </c>
      <c r="F386" s="19"/>
      <c r="G386" s="1">
        <f>E386*F386</f>
        <v>0</v>
      </c>
      <c r="I386" s="313" t="s">
        <v>405</v>
      </c>
      <c r="K386" s="312"/>
    </row>
    <row r="387" spans="1:10" s="351" customFormat="1" ht="12.75" customHeight="1">
      <c r="A387" s="205"/>
      <c r="B387" s="206"/>
      <c r="C387" s="205" t="s">
        <v>11</v>
      </c>
      <c r="D387" s="207"/>
      <c r="E387" s="8"/>
      <c r="F387" s="8"/>
      <c r="G387" s="61">
        <f>SUM(G278:G386)</f>
        <v>0</v>
      </c>
      <c r="H387" s="62"/>
      <c r="I387" s="313"/>
      <c r="J387" s="36"/>
    </row>
    <row r="388" spans="1:8" ht="12.75" customHeight="1">
      <c r="A388" s="198"/>
      <c r="B388" s="333"/>
      <c r="C388" s="198"/>
      <c r="D388" s="330"/>
      <c r="E388" s="9"/>
      <c r="F388" s="9"/>
      <c r="G388" s="9"/>
      <c r="H388" s="9"/>
    </row>
    <row r="389" spans="1:8" ht="12.75" customHeight="1">
      <c r="A389" s="198"/>
      <c r="B389" s="68" t="s">
        <v>24</v>
      </c>
      <c r="C389" s="108" t="s">
        <v>122</v>
      </c>
      <c r="D389" s="333"/>
      <c r="E389" s="9"/>
      <c r="F389" s="9"/>
      <c r="G389" s="9"/>
      <c r="H389" s="9"/>
    </row>
    <row r="390" spans="1:8" ht="12.75" customHeight="1">
      <c r="A390" s="198"/>
      <c r="B390" s="333"/>
      <c r="C390" s="198"/>
      <c r="D390" s="333"/>
      <c r="E390" s="9"/>
      <c r="F390" s="9"/>
      <c r="G390" s="9"/>
      <c r="H390" s="9"/>
    </row>
    <row r="391" spans="1:8" ht="12.75" customHeight="1">
      <c r="A391" s="25"/>
      <c r="B391" s="125" t="s">
        <v>108</v>
      </c>
      <c r="C391" s="359" t="s">
        <v>445</v>
      </c>
      <c r="D391" s="125"/>
      <c r="E391" s="1"/>
      <c r="F391" s="1"/>
      <c r="G391" s="1"/>
      <c r="H391" s="9"/>
    </row>
    <row r="392" spans="1:8" ht="12.75" customHeight="1">
      <c r="A392" s="25"/>
      <c r="B392" s="125"/>
      <c r="C392" s="308" t="s">
        <v>446</v>
      </c>
      <c r="D392" s="125"/>
      <c r="E392" s="1"/>
      <c r="F392" s="1"/>
      <c r="G392" s="1"/>
      <c r="H392" s="9"/>
    </row>
    <row r="393" spans="1:8" ht="12.75" customHeight="1">
      <c r="A393" s="25"/>
      <c r="B393" s="125"/>
      <c r="C393" s="199" t="s">
        <v>447</v>
      </c>
      <c r="D393" s="125"/>
      <c r="E393" s="1"/>
      <c r="F393" s="1"/>
      <c r="G393" s="1"/>
      <c r="H393" s="9"/>
    </row>
    <row r="394" spans="1:8" ht="12.75" customHeight="1">
      <c r="A394" s="25"/>
      <c r="B394" s="125"/>
      <c r="C394" s="308" t="s">
        <v>448</v>
      </c>
      <c r="D394" s="125"/>
      <c r="E394" s="1"/>
      <c r="F394" s="1"/>
      <c r="G394" s="1"/>
      <c r="H394" s="9"/>
    </row>
    <row r="395" spans="1:8" ht="12.75" customHeight="1">
      <c r="A395" s="25"/>
      <c r="B395" s="125"/>
      <c r="C395" s="201" t="s">
        <v>451</v>
      </c>
      <c r="D395" s="125" t="s">
        <v>110</v>
      </c>
      <c r="E395" s="1">
        <v>90</v>
      </c>
      <c r="F395" s="1">
        <v>45</v>
      </c>
      <c r="G395" s="1">
        <f>E395*F395</f>
        <v>4050</v>
      </c>
      <c r="H395" s="9"/>
    </row>
    <row r="396" spans="1:8" ht="12.75" customHeight="1">
      <c r="A396" s="25"/>
      <c r="B396" s="125" t="s">
        <v>402</v>
      </c>
      <c r="C396" s="25" t="s">
        <v>403</v>
      </c>
      <c r="D396" s="125"/>
      <c r="E396" s="1"/>
      <c r="F396" s="1"/>
      <c r="G396" s="1"/>
      <c r="H396" s="9"/>
    </row>
    <row r="397" spans="1:8" ht="12.75" customHeight="1">
      <c r="A397" s="25"/>
      <c r="B397" s="125"/>
      <c r="C397" s="25" t="s">
        <v>404</v>
      </c>
      <c r="D397" s="125"/>
      <c r="E397" s="1"/>
      <c r="F397" s="1"/>
      <c r="G397" s="1"/>
      <c r="H397" s="9"/>
    </row>
    <row r="398" spans="1:8" ht="12.75" customHeight="1">
      <c r="A398" s="25"/>
      <c r="B398" s="125"/>
      <c r="C398" s="308" t="s">
        <v>446</v>
      </c>
      <c r="D398" s="125"/>
      <c r="E398" s="1"/>
      <c r="F398" s="1"/>
      <c r="G398" s="1"/>
      <c r="H398" s="9"/>
    </row>
    <row r="399" spans="1:8" ht="12.75" customHeight="1">
      <c r="A399" s="25"/>
      <c r="B399" s="125"/>
      <c r="C399" s="199" t="s">
        <v>450</v>
      </c>
      <c r="D399" s="125"/>
      <c r="E399" s="1"/>
      <c r="F399" s="1"/>
      <c r="G399" s="1"/>
      <c r="H399" s="9"/>
    </row>
    <row r="400" spans="1:8" ht="12.75" customHeight="1">
      <c r="A400" s="25"/>
      <c r="B400" s="125"/>
      <c r="C400" s="308" t="s">
        <v>448</v>
      </c>
      <c r="D400" s="125"/>
      <c r="E400" s="1"/>
      <c r="F400" s="1"/>
      <c r="G400" s="1"/>
      <c r="H400" s="9"/>
    </row>
    <row r="401" spans="1:8" ht="12.75" customHeight="1">
      <c r="A401" s="25"/>
      <c r="B401" s="125"/>
      <c r="C401" s="201" t="s">
        <v>451</v>
      </c>
      <c r="D401" s="125" t="s">
        <v>6</v>
      </c>
      <c r="E401" s="1">
        <v>1</v>
      </c>
      <c r="F401" s="1">
        <v>4500</v>
      </c>
      <c r="G401" s="1">
        <f>E401*F401</f>
        <v>4500</v>
      </c>
      <c r="H401" s="9"/>
    </row>
    <row r="402" spans="1:8" ht="12.75" customHeight="1">
      <c r="A402" s="25"/>
      <c r="B402" s="125" t="s">
        <v>269</v>
      </c>
      <c r="C402" s="25" t="s">
        <v>270</v>
      </c>
      <c r="D402" s="125"/>
      <c r="E402" s="1"/>
      <c r="F402" s="1"/>
      <c r="G402" s="1"/>
      <c r="H402" s="9"/>
    </row>
    <row r="403" spans="1:8" ht="12.75" customHeight="1">
      <c r="A403" s="25"/>
      <c r="B403" s="125"/>
      <c r="C403" s="308" t="s">
        <v>446</v>
      </c>
      <c r="D403" s="125"/>
      <c r="E403" s="1"/>
      <c r="F403" s="1"/>
      <c r="G403" s="1"/>
      <c r="H403" s="9"/>
    </row>
    <row r="404" spans="1:8" ht="12.75" customHeight="1">
      <c r="A404" s="25"/>
      <c r="B404" s="125"/>
      <c r="C404" s="199" t="s">
        <v>452</v>
      </c>
      <c r="D404" s="125"/>
      <c r="E404" s="1"/>
      <c r="F404" s="1"/>
      <c r="G404" s="1"/>
      <c r="H404" s="9"/>
    </row>
    <row r="405" spans="1:8" ht="12.75" customHeight="1">
      <c r="A405" s="25"/>
      <c r="B405" s="125"/>
      <c r="C405" s="308" t="s">
        <v>448</v>
      </c>
      <c r="D405" s="125"/>
      <c r="E405" s="1"/>
      <c r="F405" s="1"/>
      <c r="G405" s="1"/>
      <c r="H405" s="9"/>
    </row>
    <row r="406" spans="1:8" ht="12.75" customHeight="1">
      <c r="A406" s="25"/>
      <c r="B406" s="125"/>
      <c r="C406" s="201" t="s">
        <v>451</v>
      </c>
      <c r="D406" s="125" t="s">
        <v>110</v>
      </c>
      <c r="E406" s="1">
        <v>55</v>
      </c>
      <c r="F406" s="1">
        <v>45</v>
      </c>
      <c r="G406" s="1">
        <f>E406*F406</f>
        <v>2475</v>
      </c>
      <c r="H406" s="9"/>
    </row>
    <row r="407" spans="1:8" ht="12.75" customHeight="1">
      <c r="A407" s="25"/>
      <c r="B407" s="125" t="s">
        <v>111</v>
      </c>
      <c r="C407" s="25" t="s">
        <v>449</v>
      </c>
      <c r="D407" s="125"/>
      <c r="E407" s="1"/>
      <c r="F407" s="1"/>
      <c r="G407" s="1"/>
      <c r="H407" s="9"/>
    </row>
    <row r="408" spans="1:8" ht="12.75" customHeight="1">
      <c r="A408" s="25"/>
      <c r="B408" s="125"/>
      <c r="C408" s="308" t="s">
        <v>446</v>
      </c>
      <c r="D408" s="125"/>
      <c r="E408" s="1"/>
      <c r="F408" s="1"/>
      <c r="G408" s="1"/>
      <c r="H408" s="9"/>
    </row>
    <row r="409" spans="1:8" ht="12.75" customHeight="1">
      <c r="A409" s="25"/>
      <c r="B409" s="125"/>
      <c r="C409" s="199" t="s">
        <v>453</v>
      </c>
      <c r="D409" s="125"/>
      <c r="E409" s="1"/>
      <c r="F409" s="1"/>
      <c r="G409" s="1"/>
      <c r="H409" s="9"/>
    </row>
    <row r="410" spans="1:8" ht="12.75" customHeight="1">
      <c r="A410" s="25"/>
      <c r="B410" s="125"/>
      <c r="C410" s="308" t="s">
        <v>454</v>
      </c>
      <c r="D410" s="125"/>
      <c r="E410" s="1"/>
      <c r="F410" s="1"/>
      <c r="G410" s="1"/>
      <c r="H410" s="9"/>
    </row>
    <row r="411" spans="1:8" ht="12.75" customHeight="1">
      <c r="A411" s="25"/>
      <c r="B411" s="125"/>
      <c r="C411" s="201" t="s">
        <v>455</v>
      </c>
      <c r="D411" s="125" t="s">
        <v>6</v>
      </c>
      <c r="E411" s="1">
        <v>1</v>
      </c>
      <c r="F411" s="1">
        <v>8000</v>
      </c>
      <c r="G411" s="1">
        <f>E411*F411</f>
        <v>8000</v>
      </c>
      <c r="H411" s="9"/>
    </row>
    <row r="412" spans="1:8" ht="12.75" customHeight="1">
      <c r="A412" s="125"/>
      <c r="B412" s="125" t="s">
        <v>12</v>
      </c>
      <c r="C412" s="360" t="s">
        <v>439</v>
      </c>
      <c r="D412" s="125"/>
      <c r="E412" s="1"/>
      <c r="F412" s="84"/>
      <c r="G412" s="1"/>
      <c r="H412" s="336"/>
    </row>
    <row r="413" spans="1:8" ht="12.75" customHeight="1">
      <c r="A413" s="125"/>
      <c r="B413" s="125"/>
      <c r="C413" s="360" t="s">
        <v>440</v>
      </c>
      <c r="D413" s="125"/>
      <c r="E413" s="1"/>
      <c r="F413" s="84"/>
      <c r="G413" s="1"/>
      <c r="H413" s="336"/>
    </row>
    <row r="414" spans="1:8" ht="12.75" customHeight="1">
      <c r="A414" s="125"/>
      <c r="B414" s="125"/>
      <c r="C414" s="360" t="s">
        <v>441</v>
      </c>
      <c r="D414" s="125"/>
      <c r="E414" s="1"/>
      <c r="F414" s="84"/>
      <c r="G414" s="1"/>
      <c r="H414" s="336"/>
    </row>
    <row r="415" spans="1:8" ht="12.75" customHeight="1">
      <c r="A415" s="125"/>
      <c r="B415" s="125"/>
      <c r="C415" s="25" t="s">
        <v>443</v>
      </c>
      <c r="D415" s="125"/>
      <c r="E415" s="1"/>
      <c r="F415" s="84"/>
      <c r="G415" s="1"/>
      <c r="H415" s="336"/>
    </row>
    <row r="416" spans="1:9" ht="12.75" customHeight="1">
      <c r="A416" s="343"/>
      <c r="B416" s="343"/>
      <c r="C416" s="25" t="s">
        <v>444</v>
      </c>
      <c r="D416" s="343" t="s">
        <v>6</v>
      </c>
      <c r="E416" s="82">
        <v>1</v>
      </c>
      <c r="F416" s="361">
        <v>10000</v>
      </c>
      <c r="G416" s="82">
        <f>E416*F416</f>
        <v>10000</v>
      </c>
      <c r="H416" s="336"/>
      <c r="I416" s="313" t="s">
        <v>442</v>
      </c>
    </row>
    <row r="417" spans="1:10" ht="12.75" customHeight="1">
      <c r="A417" s="205"/>
      <c r="B417" s="206"/>
      <c r="C417" s="205" t="s">
        <v>121</v>
      </c>
      <c r="D417" s="207"/>
      <c r="E417" s="8"/>
      <c r="F417" s="8"/>
      <c r="G417" s="124">
        <f>SUM(G391:G416)</f>
        <v>29025</v>
      </c>
      <c r="H417" s="62"/>
      <c r="J417" s="313"/>
    </row>
    <row r="418" spans="1:8" ht="12.75" customHeight="1">
      <c r="A418" s="198"/>
      <c r="B418" s="333"/>
      <c r="C418" s="198"/>
      <c r="D418" s="333"/>
      <c r="E418" s="9"/>
      <c r="F418" s="9"/>
      <c r="G418" s="9"/>
      <c r="H418" s="9"/>
    </row>
    <row r="419" spans="1:8" ht="11.25">
      <c r="A419" s="198"/>
      <c r="B419" s="333"/>
      <c r="C419" s="110"/>
      <c r="D419" s="333"/>
      <c r="E419" s="198"/>
      <c r="F419" s="198"/>
      <c r="G419" s="198"/>
      <c r="H419" s="198"/>
    </row>
    <row r="420" spans="1:8" ht="11.25">
      <c r="A420" s="198"/>
      <c r="B420" s="333"/>
      <c r="C420" s="198"/>
      <c r="D420" s="333"/>
      <c r="E420" s="198"/>
      <c r="F420" s="198"/>
      <c r="G420" s="198"/>
      <c r="H420" s="198"/>
    </row>
    <row r="421" spans="1:8" ht="11.25">
      <c r="A421" s="198"/>
      <c r="B421" s="333"/>
      <c r="C421" s="198"/>
      <c r="D421" s="333"/>
      <c r="E421" s="198"/>
      <c r="F421" s="198"/>
      <c r="G421" s="198"/>
      <c r="H421" s="198"/>
    </row>
    <row r="422" spans="1:8" ht="11.25">
      <c r="A422" s="110"/>
      <c r="B422" s="333"/>
      <c r="C422" s="110"/>
      <c r="D422" s="333"/>
      <c r="E422" s="198"/>
      <c r="F422" s="198"/>
      <c r="G422" s="198"/>
      <c r="H422" s="198"/>
    </row>
    <row r="423" spans="1:8" ht="11.25">
      <c r="A423" s="198"/>
      <c r="B423" s="333"/>
      <c r="C423" s="198"/>
      <c r="D423" s="333"/>
      <c r="E423" s="198"/>
      <c r="F423" s="198"/>
      <c r="G423" s="198"/>
      <c r="H423" s="198"/>
    </row>
    <row r="424" spans="1:8" ht="11.25">
      <c r="A424" s="110"/>
      <c r="B424" s="323"/>
      <c r="C424" s="198"/>
      <c r="D424" s="333"/>
      <c r="E424" s="198"/>
      <c r="F424" s="198"/>
      <c r="G424" s="198"/>
      <c r="H424" s="198"/>
    </row>
    <row r="425" spans="1:8" ht="11.25">
      <c r="A425" s="198"/>
      <c r="B425" s="333"/>
      <c r="C425" s="198"/>
      <c r="D425" s="333"/>
      <c r="E425" s="198"/>
      <c r="F425" s="198"/>
      <c r="G425" s="198"/>
      <c r="H425" s="198"/>
    </row>
    <row r="426" spans="1:8" ht="11.25">
      <c r="A426" s="198"/>
      <c r="B426" s="333"/>
      <c r="C426" s="198"/>
      <c r="D426" s="333"/>
      <c r="E426" s="198"/>
      <c r="F426" s="198"/>
      <c r="G426" s="198"/>
      <c r="H426" s="198"/>
    </row>
    <row r="427" spans="1:8" ht="11.25">
      <c r="A427" s="198"/>
      <c r="B427" s="333"/>
      <c r="C427" s="198"/>
      <c r="D427" s="333"/>
      <c r="E427" s="198"/>
      <c r="F427" s="198"/>
      <c r="G427" s="198"/>
      <c r="H427" s="198"/>
    </row>
    <row r="428" spans="1:8" ht="11.25">
      <c r="A428" s="198"/>
      <c r="B428" s="333"/>
      <c r="C428" s="198"/>
      <c r="D428" s="333"/>
      <c r="E428" s="198"/>
      <c r="F428" s="198"/>
      <c r="G428" s="198"/>
      <c r="H428" s="198"/>
    </row>
    <row r="429" spans="1:12" s="313" customFormat="1" ht="11.25">
      <c r="A429" s="198"/>
      <c r="B429" s="333"/>
      <c r="C429" s="198"/>
      <c r="D429" s="333"/>
      <c r="E429" s="198"/>
      <c r="F429" s="198"/>
      <c r="G429" s="198"/>
      <c r="H429" s="198"/>
      <c r="J429" s="16"/>
      <c r="K429" s="16"/>
      <c r="L429" s="16"/>
    </row>
  </sheetData>
  <sheetProtection/>
  <mergeCells count="1">
    <mergeCell ref="B6:G6"/>
  </mergeCells>
  <printOptions/>
  <pageMargins left="1.1811023622047245" right="0.3937007874015748" top="1.1023622047244095" bottom="0.6692913385826772" header="0.5118110236220472" footer="0.3937007874015748"/>
  <pageSetup orientation="portrait" paperSize="9" r:id="rId1"/>
  <headerFooter alignWithMargins="0">
    <oddHeader>&amp;C&amp;"Arial,Krepko"&amp;10OBVOZNICA ŽIRI
&amp;"Arial,Navadno"&amp;8(povezava med RC Logatec-Žiri
 in RC Žiri-Škofja Loka)&amp;"Arial,Krepko"&amp;10
&amp;11
&amp;R&amp;"Arial,Krepko"&amp;10VOZIŠČE
od km 0,000 do km 0,780
 (P1-P40 (2.faza))</oddHeader>
    <oddFooter>&amp;C&amp;"SLO Arial,Običajno"&amp;8&amp;P</oddFooter>
  </headerFooter>
  <rowBreaks count="3" manualBreakCount="3">
    <brk id="23" max="255" man="1"/>
    <brk id="129" max="255" man="1"/>
    <brk id="387" max="255" man="1"/>
  </rowBreaks>
</worksheet>
</file>

<file path=xl/worksheets/sheet4.xml><?xml version="1.0" encoding="utf-8"?>
<worksheet xmlns="http://schemas.openxmlformats.org/spreadsheetml/2006/main" xmlns:r="http://schemas.openxmlformats.org/officeDocument/2006/relationships">
  <dimension ref="A6:M130"/>
  <sheetViews>
    <sheetView showGridLines="0" view="pageBreakPreview" zoomScale="110" zoomScaleNormal="115" zoomScaleSheetLayoutView="110" zoomScalePageLayoutView="0" workbookViewId="0" topLeftCell="A1">
      <selection activeCell="F87" sqref="F87:F117"/>
    </sheetView>
  </sheetViews>
  <sheetFormatPr defaultColWidth="8.75390625" defaultRowHeight="15.75"/>
  <cols>
    <col min="1" max="1" width="2.25390625" style="3" customWidth="1"/>
    <col min="2" max="2" width="6.00390625" style="11" customWidth="1"/>
    <col min="3" max="3" width="33.75390625" style="3" customWidth="1"/>
    <col min="4" max="4" width="4.375" style="11" customWidth="1"/>
    <col min="5" max="5" width="8.25390625" style="81" customWidth="1"/>
    <col min="6" max="6" width="11.25390625" style="81" customWidth="1"/>
    <col min="7" max="7" width="13.375" style="81" customWidth="1"/>
    <col min="8" max="8" width="10.75390625" style="81" customWidth="1"/>
    <col min="9" max="9" width="8.75390625" style="12" hidden="1" customWidth="1"/>
    <col min="10" max="10" width="9.00390625" style="3" customWidth="1"/>
    <col min="11" max="16384" width="8.75390625" style="3" customWidth="1"/>
  </cols>
  <sheetData>
    <row r="1" ht="15.75" customHeight="1"/>
    <row r="2" ht="15.75" customHeight="1"/>
    <row r="3" ht="15.75" customHeight="1"/>
    <row r="4" ht="15.75" customHeight="1"/>
    <row r="5" ht="15.75" customHeight="1"/>
    <row r="6" spans="1:11" s="100" customFormat="1" ht="15.75" customHeight="1">
      <c r="A6" s="98"/>
      <c r="B6" s="415" t="s">
        <v>18</v>
      </c>
      <c r="C6" s="415"/>
      <c r="D6" s="415"/>
      <c r="E6" s="415"/>
      <c r="F6" s="415"/>
      <c r="G6" s="415"/>
      <c r="H6" s="98"/>
      <c r="J6" s="98"/>
      <c r="K6" s="98"/>
    </row>
    <row r="7" spans="1:11" s="100" customFormat="1" ht="15.75" customHeight="1">
      <c r="A7" s="98"/>
      <c r="B7" s="98"/>
      <c r="C7" s="99"/>
      <c r="D7" s="101"/>
      <c r="E7" s="101"/>
      <c r="F7" s="101"/>
      <c r="G7" s="98"/>
      <c r="H7" s="98"/>
      <c r="J7" s="98"/>
      <c r="K7" s="98"/>
    </row>
    <row r="8" spans="1:11" s="100" customFormat="1" ht="15.75" customHeight="1">
      <c r="A8" s="98"/>
      <c r="B8" s="98"/>
      <c r="C8" s="99"/>
      <c r="D8" s="101"/>
      <c r="E8" s="101"/>
      <c r="F8" s="101"/>
      <c r="G8" s="98"/>
      <c r="H8" s="98"/>
      <c r="J8" s="98"/>
      <c r="K8" s="98"/>
    </row>
    <row r="9" spans="1:11" s="100" customFormat="1" ht="15.75" customHeight="1">
      <c r="A9" s="98"/>
      <c r="B9" s="98"/>
      <c r="C9" s="99"/>
      <c r="D9" s="101"/>
      <c r="E9" s="101"/>
      <c r="F9" s="101"/>
      <c r="G9" s="98"/>
      <c r="H9" s="98"/>
      <c r="J9" s="98"/>
      <c r="K9" s="98"/>
    </row>
    <row r="10" spans="1:11" s="21" customFormat="1" ht="15.75" customHeight="1">
      <c r="A10" s="31"/>
      <c r="B10" s="31" t="s">
        <v>13</v>
      </c>
      <c r="C10" s="30"/>
      <c r="D10" s="102"/>
      <c r="E10" s="102"/>
      <c r="F10" s="102"/>
      <c r="G10" s="103">
        <f>G39</f>
        <v>0</v>
      </c>
      <c r="J10" s="102"/>
      <c r="K10" s="31"/>
    </row>
    <row r="11" spans="1:11" s="21" customFormat="1" ht="15.75" customHeight="1">
      <c r="A11" s="31"/>
      <c r="B11" s="31" t="s">
        <v>30</v>
      </c>
      <c r="C11" s="30"/>
      <c r="D11" s="102"/>
      <c r="E11" s="102"/>
      <c r="F11" s="102"/>
      <c r="G11" s="103">
        <f>G60</f>
        <v>0</v>
      </c>
      <c r="J11" s="102"/>
      <c r="K11" s="31"/>
    </row>
    <row r="12" spans="1:11" s="21" customFormat="1" ht="15.75" customHeight="1">
      <c r="A12" s="31"/>
      <c r="B12" s="31" t="s">
        <v>19</v>
      </c>
      <c r="C12" s="30"/>
      <c r="D12" s="102"/>
      <c r="E12" s="102"/>
      <c r="F12" s="102"/>
      <c r="G12" s="103">
        <f>G74</f>
        <v>0</v>
      </c>
      <c r="J12" s="102"/>
      <c r="K12" s="31"/>
    </row>
    <row r="13" spans="1:11" s="21" customFormat="1" ht="15.75" customHeight="1">
      <c r="A13" s="31"/>
      <c r="B13" s="31" t="s">
        <v>31</v>
      </c>
      <c r="C13" s="30"/>
      <c r="D13" s="102"/>
      <c r="E13" s="102"/>
      <c r="F13" s="102"/>
      <c r="G13" s="103">
        <f>G78</f>
        <v>0</v>
      </c>
      <c r="J13" s="102"/>
      <c r="K13" s="31"/>
    </row>
    <row r="14" spans="1:11" s="21" customFormat="1" ht="15.75" customHeight="1">
      <c r="A14" s="31"/>
      <c r="B14" s="31" t="s">
        <v>0</v>
      </c>
      <c r="C14" s="30"/>
      <c r="D14" s="102"/>
      <c r="E14" s="102"/>
      <c r="F14" s="102"/>
      <c r="G14" s="103">
        <f>G82</f>
        <v>0</v>
      </c>
      <c r="J14" s="102"/>
      <c r="K14" s="31"/>
    </row>
    <row r="15" spans="1:11" s="21" customFormat="1" ht="15.75" customHeight="1">
      <c r="A15" s="31"/>
      <c r="B15" s="31" t="s">
        <v>25</v>
      </c>
      <c r="C15" s="30"/>
      <c r="D15" s="102"/>
      <c r="E15" s="102"/>
      <c r="F15" s="102"/>
      <c r="G15" s="103">
        <f>G118</f>
        <v>0</v>
      </c>
      <c r="J15" s="102"/>
      <c r="K15" s="31"/>
    </row>
    <row r="16" spans="1:11" s="21" customFormat="1" ht="15.75" customHeight="1">
      <c r="A16" s="31"/>
      <c r="B16" s="31" t="s">
        <v>123</v>
      </c>
      <c r="C16" s="30"/>
      <c r="D16" s="102"/>
      <c r="E16" s="102"/>
      <c r="F16" s="102"/>
      <c r="G16" s="103">
        <f>G121</f>
        <v>0</v>
      </c>
      <c r="J16" s="102"/>
      <c r="K16" s="31"/>
    </row>
    <row r="17" spans="1:11" s="21" customFormat="1" ht="15.75" customHeight="1">
      <c r="A17" s="31"/>
      <c r="B17" s="104"/>
      <c r="C17" s="105"/>
      <c r="D17" s="105"/>
      <c r="E17" s="105"/>
      <c r="F17" s="105"/>
      <c r="G17" s="106"/>
      <c r="J17" s="102"/>
      <c r="K17" s="31"/>
    </row>
    <row r="18" spans="1:11" s="21" customFormat="1" ht="15.75" customHeight="1" thickBot="1">
      <c r="A18" s="31"/>
      <c r="B18" s="31" t="s">
        <v>11</v>
      </c>
      <c r="C18" s="30"/>
      <c r="D18" s="102"/>
      <c r="E18" s="102"/>
      <c r="F18" s="102"/>
      <c r="G18" s="107">
        <f>SUM(G10:G17)</f>
        <v>0</v>
      </c>
      <c r="J18" s="102"/>
      <c r="K18" s="31"/>
    </row>
    <row r="19" spans="1:11" s="21" customFormat="1" ht="15.75" customHeight="1" thickTop="1">
      <c r="A19" s="31"/>
      <c r="B19" s="31"/>
      <c r="C19" s="30"/>
      <c r="D19" s="102"/>
      <c r="E19" s="102"/>
      <c r="F19" s="102"/>
      <c r="G19" s="108"/>
      <c r="J19" s="102"/>
      <c r="K19" s="31"/>
    </row>
    <row r="20" spans="1:11" s="21" customFormat="1" ht="15.75" customHeight="1">
      <c r="A20" s="31"/>
      <c r="B20" s="31"/>
      <c r="C20" s="30"/>
      <c r="D20" s="102"/>
      <c r="E20" s="102"/>
      <c r="F20" s="102"/>
      <c r="G20" s="108"/>
      <c r="J20" s="102"/>
      <c r="K20" s="31"/>
    </row>
    <row r="21" spans="1:11" s="56" customFormat="1" ht="15.75" customHeight="1">
      <c r="A21" s="76"/>
      <c r="B21" s="76"/>
      <c r="C21" s="75"/>
      <c r="D21" s="109"/>
      <c r="E21" s="109"/>
      <c r="F21" s="109"/>
      <c r="G21" s="110"/>
      <c r="J21" s="109"/>
      <c r="K21" s="76"/>
    </row>
    <row r="22" spans="1:11" s="115" customFormat="1" ht="15.75" customHeight="1">
      <c r="A22" s="111"/>
      <c r="B22" s="111"/>
      <c r="C22" s="111"/>
      <c r="D22" s="112"/>
      <c r="E22" s="113"/>
      <c r="F22" s="113"/>
      <c r="G22" s="113"/>
      <c r="H22" s="113"/>
      <c r="I22" s="114"/>
      <c r="J22" s="113"/>
      <c r="K22" s="111"/>
    </row>
    <row r="23" spans="1:10" s="50" customFormat="1" ht="12.75" customHeight="1">
      <c r="A23" s="46" t="s">
        <v>15</v>
      </c>
      <c r="B23" s="46" t="s">
        <v>14</v>
      </c>
      <c r="C23" s="46" t="s">
        <v>1</v>
      </c>
      <c r="D23" s="46" t="s">
        <v>2</v>
      </c>
      <c r="E23" s="47" t="s">
        <v>17</v>
      </c>
      <c r="F23" s="47" t="s">
        <v>3</v>
      </c>
      <c r="G23" s="47" t="s">
        <v>4</v>
      </c>
      <c r="H23" s="48"/>
      <c r="I23" s="49"/>
      <c r="J23" s="49"/>
    </row>
    <row r="24" spans="1:9" s="50" customFormat="1" ht="12.75" customHeight="1">
      <c r="A24" s="51"/>
      <c r="B24" s="51"/>
      <c r="C24" s="51"/>
      <c r="D24" s="51"/>
      <c r="E24" s="48"/>
      <c r="F24" s="48"/>
      <c r="G24" s="48"/>
      <c r="H24" s="48"/>
      <c r="I24" s="49"/>
    </row>
    <row r="25" spans="1:10" s="21" customFormat="1" ht="12.75" customHeight="1">
      <c r="A25" s="31"/>
      <c r="B25" s="30" t="s">
        <v>20</v>
      </c>
      <c r="C25" s="31" t="s">
        <v>5</v>
      </c>
      <c r="D25" s="30"/>
      <c r="E25" s="52"/>
      <c r="F25" s="52"/>
      <c r="G25" s="52"/>
      <c r="H25" s="52"/>
      <c r="I25" s="12"/>
      <c r="J25" s="27"/>
    </row>
    <row r="26" spans="1:10" s="21" customFormat="1" ht="12.75" customHeight="1">
      <c r="A26" s="31"/>
      <c r="B26" s="30"/>
      <c r="C26" s="31"/>
      <c r="D26" s="30"/>
      <c r="E26" s="52"/>
      <c r="F26" s="52"/>
      <c r="G26" s="52"/>
      <c r="H26" s="52"/>
      <c r="I26" s="12"/>
      <c r="J26" s="27"/>
    </row>
    <row r="27" spans="1:9" s="21" customFormat="1" ht="12.75" customHeight="1">
      <c r="A27" s="5"/>
      <c r="B27" s="4" t="s">
        <v>34</v>
      </c>
      <c r="C27" s="5" t="s">
        <v>32</v>
      </c>
      <c r="D27" s="4" t="s">
        <v>33</v>
      </c>
      <c r="E27" s="6">
        <v>0.925</v>
      </c>
      <c r="F27" s="1"/>
      <c r="G27" s="1">
        <f>E27*F27</f>
        <v>0</v>
      </c>
      <c r="H27" s="9"/>
      <c r="I27" s="88"/>
    </row>
    <row r="28" spans="1:10" s="21" customFormat="1" ht="12.75" customHeight="1">
      <c r="A28" s="5"/>
      <c r="B28" s="4" t="s">
        <v>55</v>
      </c>
      <c r="C28" s="5" t="s">
        <v>35</v>
      </c>
      <c r="D28" s="4" t="s">
        <v>6</v>
      </c>
      <c r="E28" s="7">
        <v>47</v>
      </c>
      <c r="F28" s="1"/>
      <c r="G28" s="1">
        <f>E28*F28</f>
        <v>0</v>
      </c>
      <c r="H28" s="9"/>
      <c r="I28" s="12"/>
      <c r="J28" s="35"/>
    </row>
    <row r="29" spans="1:12" s="21" customFormat="1" ht="12.75" customHeight="1">
      <c r="A29" s="5"/>
      <c r="B29" s="44" t="s">
        <v>146</v>
      </c>
      <c r="C29" s="17" t="s">
        <v>147</v>
      </c>
      <c r="D29" s="4"/>
      <c r="E29" s="7"/>
      <c r="F29" s="1"/>
      <c r="G29" s="1"/>
      <c r="H29" s="53"/>
      <c r="I29" s="13"/>
      <c r="J29" s="2"/>
      <c r="K29" s="3"/>
      <c r="L29" s="3"/>
    </row>
    <row r="30" spans="1:12" s="21" customFormat="1" ht="12.75" customHeight="1">
      <c r="A30" s="5"/>
      <c r="B30" s="54"/>
      <c r="C30" s="5" t="s">
        <v>148</v>
      </c>
      <c r="D30" s="4" t="s">
        <v>7</v>
      </c>
      <c r="E30" s="7">
        <v>314</v>
      </c>
      <c r="F30" s="1"/>
      <c r="G30" s="1">
        <f>E30*F30</f>
        <v>0</v>
      </c>
      <c r="H30" s="53"/>
      <c r="I30" s="13"/>
      <c r="J30" s="2"/>
      <c r="K30" s="3"/>
      <c r="L30" s="3"/>
    </row>
    <row r="31" spans="1:11" s="21" customFormat="1" ht="12.75" customHeight="1">
      <c r="A31" s="5"/>
      <c r="B31" s="4" t="s">
        <v>239</v>
      </c>
      <c r="C31" s="5" t="s">
        <v>240</v>
      </c>
      <c r="D31" s="4"/>
      <c r="E31" s="7"/>
      <c r="F31" s="1"/>
      <c r="G31" s="1"/>
      <c r="H31" s="11"/>
      <c r="I31" s="13"/>
      <c r="J31" s="3"/>
      <c r="K31" s="3"/>
    </row>
    <row r="32" spans="1:11" s="21" customFormat="1" ht="12.75" customHeight="1">
      <c r="A32" s="5"/>
      <c r="B32" s="4"/>
      <c r="C32" s="5" t="s">
        <v>241</v>
      </c>
      <c r="D32" s="4" t="s">
        <v>6</v>
      </c>
      <c r="E32" s="7">
        <v>8</v>
      </c>
      <c r="F32" s="1"/>
      <c r="G32" s="1">
        <f>E32*F32</f>
        <v>0</v>
      </c>
      <c r="H32" s="11"/>
      <c r="I32" s="13"/>
      <c r="J32" s="3"/>
      <c r="K32" s="3"/>
    </row>
    <row r="33" spans="1:11" s="21" customFormat="1" ht="12.75" customHeight="1">
      <c r="A33" s="5"/>
      <c r="B33" s="4" t="s">
        <v>243</v>
      </c>
      <c r="C33" s="5" t="s">
        <v>244</v>
      </c>
      <c r="D33" s="4"/>
      <c r="E33" s="7"/>
      <c r="F33" s="1"/>
      <c r="G33" s="1"/>
      <c r="H33" s="11"/>
      <c r="I33" s="116"/>
      <c r="J33" s="3"/>
      <c r="K33" s="3"/>
    </row>
    <row r="34" spans="1:11" s="21" customFormat="1" ht="12.75" customHeight="1">
      <c r="A34" s="5"/>
      <c r="B34" s="4"/>
      <c r="C34" s="5" t="s">
        <v>242</v>
      </c>
      <c r="D34" s="4" t="s">
        <v>6</v>
      </c>
      <c r="E34" s="7">
        <v>8</v>
      </c>
      <c r="F34" s="1"/>
      <c r="G34" s="1">
        <f>E34*F34</f>
        <v>0</v>
      </c>
      <c r="H34" s="11"/>
      <c r="I34" s="13" t="s">
        <v>413</v>
      </c>
      <c r="J34" s="3"/>
      <c r="K34" s="3"/>
    </row>
    <row r="35" spans="1:12" s="27" customFormat="1" ht="12.75" customHeight="1">
      <c r="A35" s="5"/>
      <c r="B35" s="34" t="s">
        <v>12</v>
      </c>
      <c r="C35" s="5" t="s">
        <v>275</v>
      </c>
      <c r="D35" s="4"/>
      <c r="E35" s="7"/>
      <c r="F35" s="1"/>
      <c r="G35" s="117"/>
      <c r="H35" s="118"/>
      <c r="I35" s="13"/>
      <c r="J35" s="2"/>
      <c r="K35" s="3"/>
      <c r="L35" s="3"/>
    </row>
    <row r="36" spans="1:12" s="27" customFormat="1" ht="12.75" customHeight="1">
      <c r="A36" s="5"/>
      <c r="B36" s="34"/>
      <c r="C36" s="5" t="s">
        <v>276</v>
      </c>
      <c r="D36" s="4" t="s">
        <v>6</v>
      </c>
      <c r="E36" s="7">
        <v>1</v>
      </c>
      <c r="F36" s="1"/>
      <c r="G36" s="1">
        <f>E36*F36</f>
        <v>0</v>
      </c>
      <c r="H36" s="118"/>
      <c r="I36" s="13"/>
      <c r="J36" s="2"/>
      <c r="K36" s="3"/>
      <c r="L36" s="3"/>
    </row>
    <row r="37" spans="1:10" s="56" customFormat="1" ht="12.75" customHeight="1">
      <c r="A37" s="4"/>
      <c r="B37" s="4" t="s">
        <v>283</v>
      </c>
      <c r="C37" s="5" t="s">
        <v>150</v>
      </c>
      <c r="D37" s="4"/>
      <c r="E37" s="7"/>
      <c r="F37" s="1"/>
      <c r="G37" s="1"/>
      <c r="H37" s="28"/>
      <c r="I37" s="13"/>
      <c r="J37" s="27"/>
    </row>
    <row r="38" spans="1:10" s="21" customFormat="1" ht="12.75" customHeight="1">
      <c r="A38" s="5"/>
      <c r="B38" s="34"/>
      <c r="C38" s="15" t="s">
        <v>284</v>
      </c>
      <c r="D38" s="4" t="s">
        <v>8</v>
      </c>
      <c r="E38" s="7">
        <v>20</v>
      </c>
      <c r="F38" s="1"/>
      <c r="G38" s="1">
        <f>E38*F38</f>
        <v>0</v>
      </c>
      <c r="H38" s="14"/>
      <c r="I38" s="13"/>
      <c r="J38" s="3"/>
    </row>
    <row r="39" spans="1:10" s="21" customFormat="1" ht="12.75" customHeight="1">
      <c r="A39" s="57"/>
      <c r="B39" s="58"/>
      <c r="C39" s="57" t="s">
        <v>11</v>
      </c>
      <c r="D39" s="59"/>
      <c r="E39" s="60"/>
      <c r="F39" s="8"/>
      <c r="G39" s="61">
        <f>SUM(G27:G38)</f>
        <v>0</v>
      </c>
      <c r="H39" s="62"/>
      <c r="I39" s="12"/>
      <c r="J39" s="27"/>
    </row>
    <row r="40" spans="1:10" s="21" customFormat="1" ht="12.75" customHeight="1">
      <c r="A40" s="63"/>
      <c r="B40" s="64"/>
      <c r="C40" s="63"/>
      <c r="D40" s="65"/>
      <c r="E40" s="66"/>
      <c r="F40" s="67"/>
      <c r="G40" s="68"/>
      <c r="H40" s="68"/>
      <c r="I40" s="12"/>
      <c r="J40" s="27"/>
    </row>
    <row r="41" spans="1:10" s="21" customFormat="1" ht="12.75" customHeight="1">
      <c r="A41" s="30"/>
      <c r="B41" s="30" t="s">
        <v>26</v>
      </c>
      <c r="C41" s="31" t="s">
        <v>27</v>
      </c>
      <c r="D41" s="30"/>
      <c r="E41" s="32"/>
      <c r="F41" s="32"/>
      <c r="G41" s="32"/>
      <c r="H41" s="32"/>
      <c r="I41" s="12"/>
      <c r="J41" s="27"/>
    </row>
    <row r="42" spans="1:10" s="21" customFormat="1" ht="12.75" customHeight="1">
      <c r="A42" s="30"/>
      <c r="B42" s="30"/>
      <c r="C42" s="31"/>
      <c r="D42" s="30"/>
      <c r="E42" s="32"/>
      <c r="F42" s="32"/>
      <c r="G42" s="32"/>
      <c r="H42" s="32"/>
      <c r="I42" s="12"/>
      <c r="J42" s="27"/>
    </row>
    <row r="43" spans="1:10" s="21" customFormat="1" ht="12.75" customHeight="1">
      <c r="A43" s="4"/>
      <c r="B43" s="4" t="s">
        <v>60</v>
      </c>
      <c r="C43" s="29" t="s">
        <v>207</v>
      </c>
      <c r="D43" s="4"/>
      <c r="E43" s="7"/>
      <c r="F43" s="1"/>
      <c r="G43" s="1"/>
      <c r="H43" s="9"/>
      <c r="I43" s="13"/>
      <c r="J43" s="3"/>
    </row>
    <row r="44" spans="1:10" s="21" customFormat="1" ht="12.75" customHeight="1">
      <c r="A44" s="4"/>
      <c r="B44" s="4"/>
      <c r="C44" s="29" t="s">
        <v>208</v>
      </c>
      <c r="D44" s="4" t="s">
        <v>9</v>
      </c>
      <c r="E44" s="7">
        <v>320</v>
      </c>
      <c r="F44" s="1"/>
      <c r="G44" s="1">
        <f>E44*F44</f>
        <v>0</v>
      </c>
      <c r="H44" s="14"/>
      <c r="I44" s="13"/>
      <c r="J44" s="3"/>
    </row>
    <row r="45" spans="1:10" s="21" customFormat="1" ht="12.75" customHeight="1">
      <c r="A45" s="119"/>
      <c r="B45" s="4" t="s">
        <v>234</v>
      </c>
      <c r="C45" s="17" t="s">
        <v>115</v>
      </c>
      <c r="D45" s="4"/>
      <c r="E45" s="7"/>
      <c r="F45" s="1"/>
      <c r="G45" s="55"/>
      <c r="H45" s="28"/>
      <c r="I45" s="13"/>
      <c r="J45" s="27"/>
    </row>
    <row r="46" spans="1:10" s="21" customFormat="1" ht="12.75" customHeight="1">
      <c r="A46" s="119"/>
      <c r="B46" s="4"/>
      <c r="C46" s="17" t="s">
        <v>235</v>
      </c>
      <c r="D46" s="4"/>
      <c r="E46" s="7"/>
      <c r="F46" s="1"/>
      <c r="G46" s="55"/>
      <c r="H46" s="28"/>
      <c r="I46" s="13"/>
      <c r="J46" s="27"/>
    </row>
    <row r="47" spans="1:10" s="21" customFormat="1" ht="12.75" customHeight="1">
      <c r="A47" s="119"/>
      <c r="B47" s="4"/>
      <c r="C47" s="17" t="s">
        <v>236</v>
      </c>
      <c r="D47" s="4"/>
      <c r="E47" s="7"/>
      <c r="F47" s="1"/>
      <c r="G47" s="55"/>
      <c r="H47" s="28"/>
      <c r="J47" s="27"/>
    </row>
    <row r="48" spans="1:10" s="21" customFormat="1" ht="12.75" customHeight="1">
      <c r="A48" s="119"/>
      <c r="B48" s="4"/>
      <c r="C48" s="17" t="s">
        <v>237</v>
      </c>
      <c r="D48" s="4"/>
      <c r="E48" s="7"/>
      <c r="F48" s="1"/>
      <c r="G48" s="55"/>
      <c r="H48" s="28"/>
      <c r="I48" s="13"/>
      <c r="J48" s="27"/>
    </row>
    <row r="49" spans="1:10" s="21" customFormat="1" ht="12.75" customHeight="1">
      <c r="A49" s="119"/>
      <c r="B49" s="4"/>
      <c r="C49" s="17" t="s">
        <v>238</v>
      </c>
      <c r="D49" s="4" t="s">
        <v>7</v>
      </c>
      <c r="E49" s="86">
        <v>3910</v>
      </c>
      <c r="F49" s="19"/>
      <c r="G49" s="1">
        <f>E49*F49</f>
        <v>0</v>
      </c>
      <c r="H49" s="28"/>
      <c r="I49" s="13"/>
      <c r="J49" s="27"/>
    </row>
    <row r="50" spans="1:10" s="21" customFormat="1" ht="12.75" customHeight="1">
      <c r="A50" s="4" t="s">
        <v>10</v>
      </c>
      <c r="B50" s="44" t="s">
        <v>414</v>
      </c>
      <c r="C50" s="33" t="s">
        <v>415</v>
      </c>
      <c r="D50" s="38"/>
      <c r="E50" s="39"/>
      <c r="F50" s="19"/>
      <c r="G50" s="83"/>
      <c r="H50" s="72"/>
      <c r="I50" s="13"/>
      <c r="J50" s="16"/>
    </row>
    <row r="51" spans="1:10" s="21" customFormat="1" ht="12.75" customHeight="1">
      <c r="A51" s="119"/>
      <c r="B51" s="44"/>
      <c r="C51" s="17" t="s">
        <v>417</v>
      </c>
      <c r="D51" s="38" t="s">
        <v>9</v>
      </c>
      <c r="E51" s="39">
        <v>2650</v>
      </c>
      <c r="F51" s="19"/>
      <c r="G51" s="1">
        <f>E51*F51</f>
        <v>0</v>
      </c>
      <c r="H51" s="72"/>
      <c r="I51" s="13"/>
      <c r="J51" s="16"/>
    </row>
    <row r="52" spans="1:11" s="21" customFormat="1" ht="12.75" customHeight="1">
      <c r="A52" s="4"/>
      <c r="B52" s="4" t="s">
        <v>184</v>
      </c>
      <c r="C52" s="5" t="s">
        <v>72</v>
      </c>
      <c r="D52" s="4"/>
      <c r="E52" s="20"/>
      <c r="F52" s="1"/>
      <c r="G52" s="1"/>
      <c r="H52" s="11"/>
      <c r="I52" s="13"/>
      <c r="J52" s="16"/>
      <c r="K52" s="3"/>
    </row>
    <row r="53" spans="1:11" s="21" customFormat="1" ht="12.75" customHeight="1">
      <c r="A53" s="4"/>
      <c r="B53" s="4"/>
      <c r="C53" s="5" t="s">
        <v>185</v>
      </c>
      <c r="D53" s="4" t="s">
        <v>7</v>
      </c>
      <c r="E53" s="20">
        <v>4109</v>
      </c>
      <c r="F53" s="1"/>
      <c r="G53" s="73">
        <f>E53*F53</f>
        <v>0</v>
      </c>
      <c r="H53" s="11"/>
      <c r="I53" s="13" t="s">
        <v>296</v>
      </c>
      <c r="J53" s="16"/>
      <c r="K53" s="3"/>
    </row>
    <row r="54" spans="1:11" s="21" customFormat="1" ht="12.75" customHeight="1">
      <c r="A54" s="4"/>
      <c r="B54" s="4" t="s">
        <v>73</v>
      </c>
      <c r="C54" s="5" t="s">
        <v>218</v>
      </c>
      <c r="D54" s="41"/>
      <c r="E54" s="70"/>
      <c r="F54" s="41"/>
      <c r="G54" s="41"/>
      <c r="H54" s="11"/>
      <c r="I54" s="13"/>
      <c r="J54" s="16"/>
      <c r="K54" s="3"/>
    </row>
    <row r="55" spans="1:11" s="21" customFormat="1" ht="12.75" customHeight="1">
      <c r="A55" s="4"/>
      <c r="B55" s="4"/>
      <c r="C55" s="74" t="s">
        <v>219</v>
      </c>
      <c r="D55" s="4" t="s">
        <v>7</v>
      </c>
      <c r="E55" s="20">
        <v>1410</v>
      </c>
      <c r="F55" s="1"/>
      <c r="G55" s="73">
        <f>E55*F55</f>
        <v>0</v>
      </c>
      <c r="H55" s="11"/>
      <c r="I55" s="13"/>
      <c r="J55" s="16"/>
      <c r="K55" s="3"/>
    </row>
    <row r="56" spans="1:11" s="21" customFormat="1" ht="12.75" customHeight="1">
      <c r="A56" s="4"/>
      <c r="B56" s="4" t="s">
        <v>220</v>
      </c>
      <c r="C56" s="5" t="s">
        <v>218</v>
      </c>
      <c r="D56" s="41"/>
      <c r="E56" s="70"/>
      <c r="F56" s="41"/>
      <c r="G56" s="55"/>
      <c r="H56" s="11"/>
      <c r="I56" s="13"/>
      <c r="J56" s="16"/>
      <c r="K56" s="3"/>
    </row>
    <row r="57" spans="1:11" s="21" customFormat="1" ht="12.75" customHeight="1">
      <c r="A57" s="4"/>
      <c r="B57" s="4"/>
      <c r="C57" s="74" t="s">
        <v>221</v>
      </c>
      <c r="D57" s="4" t="s">
        <v>7</v>
      </c>
      <c r="E57" s="20">
        <v>440</v>
      </c>
      <c r="F57" s="1"/>
      <c r="G57" s="73">
        <f>E57*F57</f>
        <v>0</v>
      </c>
      <c r="H57" s="11"/>
      <c r="I57" s="13" t="s">
        <v>412</v>
      </c>
      <c r="J57" s="16"/>
      <c r="K57" s="3"/>
    </row>
    <row r="58" spans="1:11" s="21" customFormat="1" ht="12.75" customHeight="1">
      <c r="A58" s="4"/>
      <c r="B58" s="4" t="s">
        <v>259</v>
      </c>
      <c r="C58" s="5" t="s">
        <v>260</v>
      </c>
      <c r="D58" s="4"/>
      <c r="E58" s="7"/>
      <c r="F58" s="1"/>
      <c r="G58" s="1"/>
      <c r="H58" s="11"/>
      <c r="I58" s="13"/>
      <c r="J58" s="3"/>
      <c r="K58" s="3"/>
    </row>
    <row r="59" spans="1:11" s="21" customFormat="1" ht="12.75" customHeight="1">
      <c r="A59" s="26"/>
      <c r="B59" s="4"/>
      <c r="C59" s="5" t="s">
        <v>261</v>
      </c>
      <c r="D59" s="4" t="s">
        <v>82</v>
      </c>
      <c r="E59" s="7">
        <v>2</v>
      </c>
      <c r="F59" s="1"/>
      <c r="G59" s="73">
        <f>E59*F59</f>
        <v>0</v>
      </c>
      <c r="H59" s="11"/>
      <c r="I59" s="13"/>
      <c r="J59" s="3"/>
      <c r="K59" s="3"/>
    </row>
    <row r="60" spans="1:8" ht="12.75" customHeight="1">
      <c r="A60" s="57"/>
      <c r="B60" s="58"/>
      <c r="C60" s="57" t="s">
        <v>11</v>
      </c>
      <c r="D60" s="59"/>
      <c r="E60" s="60"/>
      <c r="F60" s="60"/>
      <c r="G60" s="61">
        <f>SUM(G43:G59)</f>
        <v>0</v>
      </c>
      <c r="H60" s="62"/>
    </row>
    <row r="61" spans="1:8" ht="12.75" customHeight="1">
      <c r="A61" s="63"/>
      <c r="B61" s="64"/>
      <c r="C61" s="63"/>
      <c r="D61" s="65"/>
      <c r="E61" s="66"/>
      <c r="F61" s="66"/>
      <c r="G61" s="68"/>
      <c r="H61" s="68"/>
    </row>
    <row r="62" spans="1:10" s="21" customFormat="1" ht="12.75" customHeight="1">
      <c r="A62" s="30"/>
      <c r="B62" s="30" t="s">
        <v>21</v>
      </c>
      <c r="C62" s="31" t="s">
        <v>16</v>
      </c>
      <c r="D62" s="30"/>
      <c r="E62" s="32"/>
      <c r="F62" s="32"/>
      <c r="G62" s="32"/>
      <c r="H62" s="32"/>
      <c r="I62" s="12"/>
      <c r="J62" s="27"/>
    </row>
    <row r="63" spans="1:10" s="10" customFormat="1" ht="12.75" customHeight="1">
      <c r="A63" s="75"/>
      <c r="B63" s="75"/>
      <c r="C63" s="76"/>
      <c r="D63" s="75"/>
      <c r="E63" s="77"/>
      <c r="F63" s="77"/>
      <c r="G63" s="77"/>
      <c r="H63" s="77"/>
      <c r="I63" s="12"/>
      <c r="J63" s="3"/>
    </row>
    <row r="64" spans="1:10" s="10" customFormat="1" ht="12.75" customHeight="1">
      <c r="A64" s="4"/>
      <c r="B64" s="4" t="s">
        <v>298</v>
      </c>
      <c r="C64" s="127" t="s">
        <v>154</v>
      </c>
      <c r="D64" s="4"/>
      <c r="E64" s="7"/>
      <c r="F64" s="7"/>
      <c r="G64" s="7"/>
      <c r="H64" s="11"/>
      <c r="I64" s="13"/>
      <c r="J64" s="3"/>
    </row>
    <row r="65" spans="1:10" s="10" customFormat="1" ht="12.75" customHeight="1">
      <c r="A65" s="4"/>
      <c r="B65" s="4"/>
      <c r="C65" s="5" t="s">
        <v>299</v>
      </c>
      <c r="D65" s="4"/>
      <c r="E65" s="7"/>
      <c r="F65" s="7"/>
      <c r="G65" s="7"/>
      <c r="H65" s="11"/>
      <c r="I65" s="13"/>
      <c r="J65" s="3"/>
    </row>
    <row r="66" spans="1:10" s="10" customFormat="1" ht="12.75" customHeight="1">
      <c r="A66" s="4"/>
      <c r="B66" s="4"/>
      <c r="C66" s="5" t="s">
        <v>456</v>
      </c>
      <c r="D66" s="4" t="s">
        <v>9</v>
      </c>
      <c r="E66" s="28">
        <v>1175</v>
      </c>
      <c r="F66" s="1"/>
      <c r="G66" s="1">
        <f>E66*F66</f>
        <v>0</v>
      </c>
      <c r="H66" s="11"/>
      <c r="I66" s="13" t="s">
        <v>296</v>
      </c>
      <c r="J66" s="3"/>
    </row>
    <row r="67" spans="1:12" s="10" customFormat="1" ht="12.75" customHeight="1">
      <c r="A67" s="4" t="s">
        <v>138</v>
      </c>
      <c r="B67" s="4" t="s">
        <v>157</v>
      </c>
      <c r="C67" s="5" t="s">
        <v>156</v>
      </c>
      <c r="D67" s="4"/>
      <c r="E67" s="120"/>
      <c r="F67" s="1"/>
      <c r="G67" s="1"/>
      <c r="H67" s="11"/>
      <c r="I67" s="13"/>
      <c r="J67" s="3"/>
      <c r="K67" s="3"/>
      <c r="L67" s="120"/>
    </row>
    <row r="68" spans="1:12" s="10" customFormat="1" ht="12.75" customHeight="1">
      <c r="A68" s="4"/>
      <c r="B68" s="29"/>
      <c r="C68" s="5" t="s">
        <v>292</v>
      </c>
      <c r="D68" s="4"/>
      <c r="E68" s="120"/>
      <c r="F68" s="1"/>
      <c r="G68" s="1"/>
      <c r="H68" s="11"/>
      <c r="I68" s="13"/>
      <c r="J68" s="3"/>
      <c r="K68" s="3"/>
      <c r="L68" s="120"/>
    </row>
    <row r="69" spans="1:12" s="10" customFormat="1" ht="12.75" customHeight="1">
      <c r="A69" s="4"/>
      <c r="B69" s="29"/>
      <c r="C69" s="5" t="s">
        <v>457</v>
      </c>
      <c r="D69" s="4" t="s">
        <v>7</v>
      </c>
      <c r="E69" s="120">
        <v>2896</v>
      </c>
      <c r="F69" s="1"/>
      <c r="G69" s="1">
        <f>E69*F69</f>
        <v>0</v>
      </c>
      <c r="H69" s="11"/>
      <c r="I69" s="13"/>
      <c r="J69" s="3"/>
      <c r="K69" s="3"/>
      <c r="L69" s="120"/>
    </row>
    <row r="70" spans="1:9" ht="12.75" customHeight="1">
      <c r="A70" s="40"/>
      <c r="B70" s="34" t="s">
        <v>12</v>
      </c>
      <c r="C70" s="42" t="s">
        <v>160</v>
      </c>
      <c r="D70" s="4"/>
      <c r="E70" s="24"/>
      <c r="F70" s="25"/>
      <c r="G70" s="55"/>
      <c r="H70" s="14"/>
      <c r="I70" s="13"/>
    </row>
    <row r="71" spans="1:9" ht="12.75" customHeight="1">
      <c r="A71" s="40"/>
      <c r="B71" s="23"/>
      <c r="C71" s="42" t="s">
        <v>161</v>
      </c>
      <c r="D71" s="4" t="s">
        <v>8</v>
      </c>
      <c r="E71" s="85">
        <v>20</v>
      </c>
      <c r="F71" s="25"/>
      <c r="G71" s="1">
        <f>E71*F71</f>
        <v>0</v>
      </c>
      <c r="H71" s="14"/>
      <c r="I71" s="13"/>
    </row>
    <row r="72" spans="1:9" ht="12.75" customHeight="1">
      <c r="A72" s="4" t="s">
        <v>10</v>
      </c>
      <c r="B72" s="34" t="s">
        <v>37</v>
      </c>
      <c r="C72" s="5" t="s">
        <v>85</v>
      </c>
      <c r="D72" s="4"/>
      <c r="E72" s="7"/>
      <c r="F72" s="1"/>
      <c r="G72" s="1"/>
      <c r="H72" s="9"/>
      <c r="I72" s="13"/>
    </row>
    <row r="73" spans="1:12" s="18" customFormat="1" ht="12.75" customHeight="1">
      <c r="A73" s="4"/>
      <c r="B73" s="34"/>
      <c r="C73" s="5" t="s">
        <v>38</v>
      </c>
      <c r="D73" s="4" t="s">
        <v>8</v>
      </c>
      <c r="E73" s="7">
        <v>1970</v>
      </c>
      <c r="F73" s="1"/>
      <c r="G73" s="1">
        <f>E73*F73</f>
        <v>0</v>
      </c>
      <c r="H73" s="14"/>
      <c r="I73" s="13"/>
      <c r="J73" s="2"/>
      <c r="K73" s="69"/>
      <c r="L73" s="69"/>
    </row>
    <row r="74" spans="1:10" s="18" customFormat="1" ht="12.75" customHeight="1">
      <c r="A74" s="57"/>
      <c r="B74" s="58"/>
      <c r="C74" s="57" t="s">
        <v>11</v>
      </c>
      <c r="D74" s="59"/>
      <c r="E74" s="60"/>
      <c r="F74" s="60"/>
      <c r="G74" s="61">
        <f>SUM(G64:G73)</f>
        <v>0</v>
      </c>
      <c r="H74" s="62"/>
      <c r="J74" s="27"/>
    </row>
    <row r="75" spans="1:10" s="18" customFormat="1" ht="12.75" customHeight="1">
      <c r="A75" s="63"/>
      <c r="B75" s="64"/>
      <c r="C75" s="63"/>
      <c r="D75" s="65"/>
      <c r="E75" s="66"/>
      <c r="F75" s="66"/>
      <c r="G75" s="68"/>
      <c r="H75" s="68"/>
      <c r="I75" s="12"/>
      <c r="J75" s="27"/>
    </row>
    <row r="76" spans="1:10" s="18" customFormat="1" ht="12.75" customHeight="1">
      <c r="A76" s="22"/>
      <c r="B76" s="30" t="s">
        <v>28</v>
      </c>
      <c r="C76" s="31" t="s">
        <v>29</v>
      </c>
      <c r="D76" s="23"/>
      <c r="E76" s="35"/>
      <c r="F76" s="35"/>
      <c r="G76" s="35"/>
      <c r="H76" s="35"/>
      <c r="I76" s="12"/>
      <c r="J76" s="27"/>
    </row>
    <row r="77" spans="1:10" s="18" customFormat="1" ht="12.75" customHeight="1">
      <c r="A77" s="22"/>
      <c r="B77" s="23"/>
      <c r="C77" s="22"/>
      <c r="D77" s="23"/>
      <c r="E77" s="35"/>
      <c r="F77" s="35"/>
      <c r="G77" s="35"/>
      <c r="H77" s="35"/>
      <c r="I77" s="12"/>
      <c r="J77" s="27"/>
    </row>
    <row r="78" spans="1:10" s="18" customFormat="1" ht="12.75" customHeight="1">
      <c r="A78" s="57"/>
      <c r="B78" s="58"/>
      <c r="C78" s="57" t="s">
        <v>11</v>
      </c>
      <c r="D78" s="59"/>
      <c r="E78" s="60"/>
      <c r="F78" s="8"/>
      <c r="G78" s="61">
        <v>0</v>
      </c>
      <c r="H78" s="62"/>
      <c r="I78" s="12"/>
      <c r="J78" s="27"/>
    </row>
    <row r="79" spans="1:10" s="18" customFormat="1" ht="12.75" customHeight="1">
      <c r="A79" s="63"/>
      <c r="B79" s="64"/>
      <c r="C79" s="63"/>
      <c r="D79" s="65"/>
      <c r="E79" s="66"/>
      <c r="F79" s="66"/>
      <c r="G79" s="68"/>
      <c r="H79" s="68"/>
      <c r="I79" s="12"/>
      <c r="J79" s="27"/>
    </row>
    <row r="80" spans="1:10" s="18" customFormat="1" ht="12.75" customHeight="1">
      <c r="A80" s="22"/>
      <c r="B80" s="30" t="s">
        <v>112</v>
      </c>
      <c r="C80" s="31" t="s">
        <v>129</v>
      </c>
      <c r="D80" s="23"/>
      <c r="E80" s="35"/>
      <c r="F80" s="35"/>
      <c r="G80" s="35"/>
      <c r="H80" s="35"/>
      <c r="I80" s="12"/>
      <c r="J80" s="27"/>
    </row>
    <row r="81" spans="1:10" s="18" customFormat="1" ht="12.75" customHeight="1">
      <c r="A81" s="22"/>
      <c r="B81" s="23"/>
      <c r="C81" s="22"/>
      <c r="D81" s="23"/>
      <c r="E81" s="35"/>
      <c r="F81" s="35"/>
      <c r="G81" s="35"/>
      <c r="H81" s="35"/>
      <c r="I81" s="12"/>
      <c r="J81" s="27"/>
    </row>
    <row r="82" spans="1:10" s="18" customFormat="1" ht="12.75" customHeight="1">
      <c r="A82" s="57"/>
      <c r="B82" s="58"/>
      <c r="C82" s="57" t="s">
        <v>11</v>
      </c>
      <c r="D82" s="59"/>
      <c r="E82" s="60"/>
      <c r="F82" s="8"/>
      <c r="G82" s="61">
        <v>0</v>
      </c>
      <c r="H82" s="62"/>
      <c r="I82" s="12"/>
      <c r="J82" s="27"/>
    </row>
    <row r="83" spans="1:10" s="18" customFormat="1" ht="12.75" customHeight="1">
      <c r="A83" s="63"/>
      <c r="B83" s="64"/>
      <c r="C83" s="63"/>
      <c r="D83" s="65"/>
      <c r="E83" s="66"/>
      <c r="F83" s="66"/>
      <c r="G83" s="68"/>
      <c r="H83" s="68"/>
      <c r="I83" s="12"/>
      <c r="J83" s="27"/>
    </row>
    <row r="84" spans="1:10" s="21" customFormat="1" ht="12.75" customHeight="1">
      <c r="A84" s="30"/>
      <c r="B84" s="30" t="s">
        <v>23</v>
      </c>
      <c r="C84" s="31" t="s">
        <v>22</v>
      </c>
      <c r="D84" s="30"/>
      <c r="E84" s="32"/>
      <c r="F84" s="32"/>
      <c r="G84" s="32"/>
      <c r="H84" s="32"/>
      <c r="I84" s="12"/>
      <c r="J84" s="27"/>
    </row>
    <row r="85" spans="1:10" s="21" customFormat="1" ht="12.75" customHeight="1">
      <c r="A85" s="30"/>
      <c r="B85" s="30"/>
      <c r="C85" s="31"/>
      <c r="D85" s="30"/>
      <c r="E85" s="32"/>
      <c r="F85" s="32"/>
      <c r="G85" s="32"/>
      <c r="H85" s="32"/>
      <c r="I85" s="12"/>
      <c r="J85" s="27"/>
    </row>
    <row r="86" spans="1:10" s="18" customFormat="1" ht="12.75" customHeight="1">
      <c r="A86" s="197"/>
      <c r="B86" s="125" t="s">
        <v>96</v>
      </c>
      <c r="C86" s="25" t="s">
        <v>97</v>
      </c>
      <c r="D86" s="125"/>
      <c r="E86" s="1"/>
      <c r="F86" s="1"/>
      <c r="G86" s="125"/>
      <c r="H86" s="78"/>
      <c r="I86" s="12"/>
      <c r="J86" s="27"/>
    </row>
    <row r="87" spans="1:10" s="18" customFormat="1" ht="12.75" customHeight="1">
      <c r="A87" s="197"/>
      <c r="B87" s="125"/>
      <c r="C87" s="25" t="s">
        <v>98</v>
      </c>
      <c r="D87" s="125" t="s">
        <v>6</v>
      </c>
      <c r="E87" s="1">
        <v>2</v>
      </c>
      <c r="F87" s="1"/>
      <c r="G87" s="1">
        <f>E87*F87</f>
        <v>0</v>
      </c>
      <c r="H87" s="9"/>
      <c r="I87" s="12"/>
      <c r="J87" s="27"/>
    </row>
    <row r="88" spans="1:10" s="18" customFormat="1" ht="12.75" customHeight="1">
      <c r="A88" s="125" t="s">
        <v>10</v>
      </c>
      <c r="B88" s="125" t="s">
        <v>99</v>
      </c>
      <c r="C88" s="25" t="s">
        <v>100</v>
      </c>
      <c r="D88" s="125"/>
      <c r="E88" s="1"/>
      <c r="F88" s="1"/>
      <c r="G88" s="1"/>
      <c r="H88" s="9"/>
      <c r="I88" s="12"/>
      <c r="J88" s="27"/>
    </row>
    <row r="89" spans="1:10" s="18" customFormat="1" ht="12.75" customHeight="1">
      <c r="A89" s="125"/>
      <c r="B89" s="125"/>
      <c r="C89" s="25" t="s">
        <v>101</v>
      </c>
      <c r="D89" s="125"/>
      <c r="E89" s="1"/>
      <c r="F89" s="1"/>
      <c r="G89" s="1"/>
      <c r="H89" s="9"/>
      <c r="I89" s="12"/>
      <c r="J89" s="27"/>
    </row>
    <row r="90" spans="1:10" s="18" customFormat="1" ht="12.75" customHeight="1">
      <c r="A90" s="125"/>
      <c r="B90" s="125"/>
      <c r="C90" s="25" t="s">
        <v>102</v>
      </c>
      <c r="D90" s="125" t="s">
        <v>6</v>
      </c>
      <c r="E90" s="1">
        <v>2</v>
      </c>
      <c r="F90" s="1"/>
      <c r="G90" s="1">
        <f>E90*F90</f>
        <v>0</v>
      </c>
      <c r="H90" s="9"/>
      <c r="I90" s="12"/>
      <c r="J90" s="27"/>
    </row>
    <row r="91" spans="1:10" s="18" customFormat="1" ht="12.75" customHeight="1">
      <c r="A91" s="125"/>
      <c r="B91" s="125" t="s">
        <v>314</v>
      </c>
      <c r="C91" s="25" t="s">
        <v>42</v>
      </c>
      <c r="D91" s="125"/>
      <c r="E91" s="1"/>
      <c r="F91" s="1"/>
      <c r="G91" s="1"/>
      <c r="H91" s="9"/>
      <c r="I91" s="13"/>
      <c r="J91" s="27"/>
    </row>
    <row r="92" spans="1:10" s="18" customFormat="1" ht="12.75" customHeight="1">
      <c r="A92" s="125"/>
      <c r="B92" s="199"/>
      <c r="C92" s="25" t="s">
        <v>36</v>
      </c>
      <c r="D92" s="125"/>
      <c r="E92" s="1"/>
      <c r="F92" s="1"/>
      <c r="G92" s="1"/>
      <c r="H92" s="9"/>
      <c r="I92" s="13"/>
      <c r="J92" s="27"/>
    </row>
    <row r="93" spans="1:10" s="18" customFormat="1" ht="12.75" customHeight="1">
      <c r="A93" s="125"/>
      <c r="B93" s="199"/>
      <c r="C93" s="25" t="s">
        <v>315</v>
      </c>
      <c r="D93" s="125" t="s">
        <v>6</v>
      </c>
      <c r="E93" s="1">
        <v>2</v>
      </c>
      <c r="F93" s="1"/>
      <c r="G93" s="1">
        <f>E93*F93</f>
        <v>0</v>
      </c>
      <c r="H93" s="9"/>
      <c r="I93" s="13" t="s">
        <v>316</v>
      </c>
      <c r="J93" s="27"/>
    </row>
    <row r="94" spans="1:10" s="33" customFormat="1" ht="12.75" customHeight="1">
      <c r="A94" s="89"/>
      <c r="B94" s="125" t="s">
        <v>12</v>
      </c>
      <c r="C94" s="90" t="s">
        <v>341</v>
      </c>
      <c r="D94" s="89"/>
      <c r="E94" s="19"/>
      <c r="F94" s="19"/>
      <c r="G94" s="19"/>
      <c r="H94" s="79"/>
      <c r="I94" s="45"/>
      <c r="J94" s="37"/>
    </row>
    <row r="95" spans="1:10" s="33" customFormat="1" ht="12.75" customHeight="1">
      <c r="A95" s="89"/>
      <c r="B95" s="89"/>
      <c r="C95" s="90" t="s">
        <v>342</v>
      </c>
      <c r="D95" s="89"/>
      <c r="E95" s="19"/>
      <c r="F95" s="19"/>
      <c r="G95" s="19"/>
      <c r="H95" s="79"/>
      <c r="I95" s="45"/>
      <c r="J95" s="37"/>
    </row>
    <row r="96" spans="1:10" s="33" customFormat="1" ht="12.75" customHeight="1">
      <c r="A96" s="89"/>
      <c r="B96" s="89"/>
      <c r="C96" s="90" t="s">
        <v>343</v>
      </c>
      <c r="D96" s="89"/>
      <c r="E96" s="19"/>
      <c r="F96" s="19"/>
      <c r="G96" s="19"/>
      <c r="H96" s="79"/>
      <c r="I96" s="45"/>
      <c r="J96" s="37"/>
    </row>
    <row r="97" spans="1:10" s="33" customFormat="1" ht="12.75" customHeight="1">
      <c r="A97" s="89"/>
      <c r="B97" s="89"/>
      <c r="C97" s="90" t="s">
        <v>388</v>
      </c>
      <c r="D97" s="89"/>
      <c r="E97" s="19"/>
      <c r="F97" s="19"/>
      <c r="G97" s="19"/>
      <c r="H97" s="79"/>
      <c r="I97" s="45"/>
      <c r="J97" s="37"/>
    </row>
    <row r="98" spans="1:10" s="33" customFormat="1" ht="12.75" customHeight="1">
      <c r="A98" s="89"/>
      <c r="B98" s="89"/>
      <c r="C98" s="90" t="s">
        <v>344</v>
      </c>
      <c r="D98" s="89" t="s">
        <v>7</v>
      </c>
      <c r="E98" s="19">
        <v>30</v>
      </c>
      <c r="F98" s="1"/>
      <c r="G98" s="1">
        <f>E98*F98</f>
        <v>0</v>
      </c>
      <c r="H98" s="79"/>
      <c r="I98" s="45"/>
      <c r="J98" s="37"/>
    </row>
    <row r="99" spans="1:13" s="18" customFormat="1" ht="12.75" customHeight="1">
      <c r="A99" s="125"/>
      <c r="B99" s="125" t="s">
        <v>265</v>
      </c>
      <c r="C99" s="90" t="s">
        <v>106</v>
      </c>
      <c r="D99" s="125"/>
      <c r="E99" s="1"/>
      <c r="F99" s="1"/>
      <c r="G99" s="1"/>
      <c r="H99" s="28"/>
      <c r="I99" s="13"/>
      <c r="J99" s="36"/>
      <c r="M99" s="35"/>
    </row>
    <row r="100" spans="1:13" s="18" customFormat="1" ht="12.75" customHeight="1">
      <c r="A100" s="125"/>
      <c r="B100" s="199"/>
      <c r="C100" s="90" t="s">
        <v>141</v>
      </c>
      <c r="D100" s="125"/>
      <c r="E100" s="1"/>
      <c r="F100" s="1"/>
      <c r="G100" s="1"/>
      <c r="H100" s="28"/>
      <c r="I100" s="13"/>
      <c r="J100" s="36"/>
      <c r="M100" s="35"/>
    </row>
    <row r="101" spans="1:13" s="18" customFormat="1" ht="12.75" customHeight="1">
      <c r="A101" s="125"/>
      <c r="B101" s="199"/>
      <c r="C101" s="90" t="s">
        <v>266</v>
      </c>
      <c r="D101" s="125"/>
      <c r="E101" s="1"/>
      <c r="F101" s="1"/>
      <c r="G101" s="1"/>
      <c r="H101" s="28"/>
      <c r="I101" s="13"/>
      <c r="J101" s="36"/>
      <c r="M101" s="35"/>
    </row>
    <row r="102" spans="1:13" s="18" customFormat="1" ht="12.75" customHeight="1">
      <c r="A102" s="125"/>
      <c r="B102" s="199"/>
      <c r="C102" s="90" t="s">
        <v>268</v>
      </c>
      <c r="D102" s="125" t="s">
        <v>8</v>
      </c>
      <c r="E102" s="1">
        <v>190</v>
      </c>
      <c r="F102" s="1"/>
      <c r="G102" s="1">
        <f>E102*F102</f>
        <v>0</v>
      </c>
      <c r="H102" s="28"/>
      <c r="I102" s="13"/>
      <c r="J102" s="36"/>
      <c r="M102" s="35"/>
    </row>
    <row r="103" spans="1:13" s="33" customFormat="1" ht="12.75" customHeight="1">
      <c r="A103" s="89"/>
      <c r="B103" s="89" t="s">
        <v>336</v>
      </c>
      <c r="C103" s="200" t="s">
        <v>335</v>
      </c>
      <c r="D103" s="89"/>
      <c r="E103" s="19"/>
      <c r="F103" s="19"/>
      <c r="G103" s="19"/>
      <c r="H103" s="79"/>
      <c r="I103" s="45"/>
      <c r="J103" s="37"/>
      <c r="M103" s="97"/>
    </row>
    <row r="104" spans="1:13" s="33" customFormat="1" ht="12.75" customHeight="1">
      <c r="A104" s="89"/>
      <c r="B104" s="89"/>
      <c r="C104" s="90" t="s">
        <v>141</v>
      </c>
      <c r="D104" s="89"/>
      <c r="E104" s="19"/>
      <c r="F104" s="19"/>
      <c r="G104" s="19"/>
      <c r="H104" s="79"/>
      <c r="I104" s="45"/>
      <c r="J104" s="37"/>
      <c r="M104" s="97"/>
    </row>
    <row r="105" spans="1:13" s="33" customFormat="1" ht="12.75" customHeight="1">
      <c r="A105" s="89"/>
      <c r="B105" s="89"/>
      <c r="C105" s="90" t="s">
        <v>186</v>
      </c>
      <c r="D105" s="89"/>
      <c r="E105" s="19"/>
      <c r="F105" s="19"/>
      <c r="G105" s="19"/>
      <c r="H105" s="79"/>
      <c r="I105" s="45"/>
      <c r="J105" s="37"/>
      <c r="M105" s="97"/>
    </row>
    <row r="106" spans="1:13" s="33" customFormat="1" ht="12.75" customHeight="1">
      <c r="A106" s="89"/>
      <c r="B106" s="89"/>
      <c r="C106" s="90" t="s">
        <v>386</v>
      </c>
      <c r="D106" s="89" t="s">
        <v>8</v>
      </c>
      <c r="E106" s="19">
        <v>8</v>
      </c>
      <c r="F106" s="19"/>
      <c r="G106" s="1">
        <f>E106*F106</f>
        <v>0</v>
      </c>
      <c r="H106" s="79"/>
      <c r="I106" s="45"/>
      <c r="J106" s="37"/>
      <c r="M106" s="97"/>
    </row>
    <row r="107" spans="1:10" s="123" customFormat="1" ht="12.75" customHeight="1">
      <c r="A107" s="201"/>
      <c r="B107" s="202" t="s">
        <v>267</v>
      </c>
      <c r="C107" s="203" t="s">
        <v>140</v>
      </c>
      <c r="D107" s="89"/>
      <c r="E107" s="204"/>
      <c r="F107" s="121"/>
      <c r="G107" s="19"/>
      <c r="H107" s="91"/>
      <c r="I107" s="92"/>
      <c r="J107" s="122"/>
    </row>
    <row r="108" spans="1:10" s="123" customFormat="1" ht="12.75" customHeight="1">
      <c r="A108" s="201"/>
      <c r="B108" s="202"/>
      <c r="C108" s="203" t="s">
        <v>389</v>
      </c>
      <c r="D108" s="89" t="s">
        <v>8</v>
      </c>
      <c r="E108" s="204">
        <v>190</v>
      </c>
      <c r="F108" s="121"/>
      <c r="G108" s="1">
        <f>E108*F108</f>
        <v>0</v>
      </c>
      <c r="H108" s="91"/>
      <c r="I108" s="92"/>
      <c r="J108" s="122"/>
    </row>
    <row r="109" spans="1:10" s="33" customFormat="1" ht="12.75" customHeight="1">
      <c r="A109" s="89"/>
      <c r="B109" s="89" t="s">
        <v>337</v>
      </c>
      <c r="C109" s="90" t="s">
        <v>140</v>
      </c>
      <c r="D109" s="89"/>
      <c r="E109" s="19"/>
      <c r="F109" s="19"/>
      <c r="G109" s="19"/>
      <c r="H109" s="79"/>
      <c r="I109" s="45"/>
      <c r="J109" s="37"/>
    </row>
    <row r="110" spans="1:10" s="33" customFormat="1" ht="12.75" customHeight="1">
      <c r="A110" s="89"/>
      <c r="B110" s="89"/>
      <c r="C110" s="90" t="s">
        <v>390</v>
      </c>
      <c r="D110" s="89" t="s">
        <v>8</v>
      </c>
      <c r="E110" s="19">
        <v>8</v>
      </c>
      <c r="F110" s="19"/>
      <c r="G110" s="1">
        <f>E110*F110</f>
        <v>0</v>
      </c>
      <c r="H110" s="79"/>
      <c r="I110" s="45"/>
      <c r="J110" s="37"/>
    </row>
    <row r="111" spans="1:10" s="33" customFormat="1" ht="12.75" customHeight="1">
      <c r="A111" s="89"/>
      <c r="B111" s="89" t="s">
        <v>325</v>
      </c>
      <c r="C111" s="90" t="s">
        <v>124</v>
      </c>
      <c r="D111" s="89"/>
      <c r="E111" s="19"/>
      <c r="F111" s="19"/>
      <c r="G111" s="19"/>
      <c r="H111" s="79"/>
      <c r="I111" s="45"/>
      <c r="J111" s="37"/>
    </row>
    <row r="112" spans="1:10" s="33" customFormat="1" ht="12.75" customHeight="1">
      <c r="A112" s="89"/>
      <c r="B112" s="90"/>
      <c r="C112" s="90" t="s">
        <v>389</v>
      </c>
      <c r="D112" s="89" t="s">
        <v>8</v>
      </c>
      <c r="E112" s="19">
        <v>15</v>
      </c>
      <c r="F112" s="19"/>
      <c r="G112" s="1">
        <f>E112*F112</f>
        <v>0</v>
      </c>
      <c r="H112" s="79"/>
      <c r="I112" s="45"/>
      <c r="J112" s="37"/>
    </row>
    <row r="113" spans="1:11" s="18" customFormat="1" ht="12.75" customHeight="1">
      <c r="A113" s="125"/>
      <c r="B113" s="125" t="s">
        <v>12</v>
      </c>
      <c r="C113" s="200" t="s">
        <v>195</v>
      </c>
      <c r="D113" s="125"/>
      <c r="E113" s="1"/>
      <c r="F113" s="1"/>
      <c r="G113" s="1"/>
      <c r="H113" s="11"/>
      <c r="I113" s="9"/>
      <c r="J113" s="16"/>
      <c r="K113" s="3"/>
    </row>
    <row r="114" spans="1:11" s="18" customFormat="1" ht="12.75" customHeight="1">
      <c r="A114" s="125"/>
      <c r="B114" s="125"/>
      <c r="C114" s="90" t="s">
        <v>196</v>
      </c>
      <c r="D114" s="125"/>
      <c r="E114" s="1"/>
      <c r="F114" s="1"/>
      <c r="G114" s="1"/>
      <c r="H114" s="11"/>
      <c r="I114" s="9"/>
      <c r="J114" s="16"/>
      <c r="K114" s="3"/>
    </row>
    <row r="115" spans="1:11" s="18" customFormat="1" ht="12.75" customHeight="1">
      <c r="A115" s="125"/>
      <c r="B115" s="125"/>
      <c r="C115" s="90" t="s">
        <v>197</v>
      </c>
      <c r="D115" s="125"/>
      <c r="E115" s="1"/>
      <c r="F115" s="1"/>
      <c r="G115" s="1"/>
      <c r="H115" s="11"/>
      <c r="I115" s="9"/>
      <c r="J115" s="16"/>
      <c r="K115" s="3"/>
    </row>
    <row r="116" spans="1:11" s="18" customFormat="1" ht="12.75" customHeight="1">
      <c r="A116" s="125"/>
      <c r="B116" s="125"/>
      <c r="C116" s="90" t="s">
        <v>434</v>
      </c>
      <c r="D116" s="125"/>
      <c r="E116" s="1"/>
      <c r="F116" s="1"/>
      <c r="G116" s="1"/>
      <c r="H116" s="11"/>
      <c r="I116" s="9"/>
      <c r="J116" s="16"/>
      <c r="K116" s="3"/>
    </row>
    <row r="117" spans="1:11" s="18" customFormat="1" ht="12.75" customHeight="1">
      <c r="A117" s="125"/>
      <c r="B117" s="125"/>
      <c r="C117" s="90" t="s">
        <v>327</v>
      </c>
      <c r="D117" s="125" t="s">
        <v>8</v>
      </c>
      <c r="E117" s="1">
        <v>80</v>
      </c>
      <c r="F117" s="1"/>
      <c r="G117" s="1">
        <f>E117*F117</f>
        <v>0</v>
      </c>
      <c r="H117" s="11"/>
      <c r="I117" s="9"/>
      <c r="J117" s="16"/>
      <c r="K117" s="3"/>
    </row>
    <row r="118" spans="1:10" s="18" customFormat="1" ht="12.75" customHeight="1">
      <c r="A118" s="205"/>
      <c r="B118" s="206"/>
      <c r="C118" s="205" t="s">
        <v>11</v>
      </c>
      <c r="D118" s="207"/>
      <c r="E118" s="8"/>
      <c r="F118" s="8"/>
      <c r="G118" s="61">
        <f>SUM(G86:G117)</f>
        <v>0</v>
      </c>
      <c r="H118" s="62"/>
      <c r="I118" s="12"/>
      <c r="J118" s="27"/>
    </row>
    <row r="119" spans="1:8" ht="12.75" customHeight="1">
      <c r="A119" s="22"/>
      <c r="B119" s="23"/>
      <c r="C119" s="22"/>
      <c r="D119" s="80"/>
      <c r="E119" s="35"/>
      <c r="F119" s="35"/>
      <c r="G119" s="35"/>
      <c r="H119" s="35"/>
    </row>
    <row r="120" spans="1:8" ht="12.75" customHeight="1">
      <c r="A120" s="22"/>
      <c r="B120" s="30" t="s">
        <v>24</v>
      </c>
      <c r="C120" s="31" t="s">
        <v>122</v>
      </c>
      <c r="D120" s="23"/>
      <c r="E120" s="35"/>
      <c r="F120" s="35"/>
      <c r="G120" s="35"/>
      <c r="H120" s="35"/>
    </row>
    <row r="121" spans="1:10" ht="12.75" customHeight="1">
      <c r="A121" s="57"/>
      <c r="B121" s="58"/>
      <c r="C121" s="57" t="s">
        <v>121</v>
      </c>
      <c r="D121" s="59"/>
      <c r="E121" s="60"/>
      <c r="F121" s="8"/>
      <c r="G121" s="124"/>
      <c r="H121" s="62"/>
      <c r="J121" s="12"/>
    </row>
    <row r="122" spans="1:8" ht="12.75" customHeight="1">
      <c r="A122" s="22"/>
      <c r="B122" s="23"/>
      <c r="C122" s="22"/>
      <c r="D122" s="23"/>
      <c r="E122" s="35"/>
      <c r="F122" s="35"/>
      <c r="G122" s="35"/>
      <c r="H122" s="35"/>
    </row>
    <row r="123" spans="1:8" ht="11.25">
      <c r="A123" s="76"/>
      <c r="B123" s="23"/>
      <c r="C123" s="76"/>
      <c r="D123" s="23"/>
      <c r="E123" s="24"/>
      <c r="F123" s="24"/>
      <c r="G123" s="24"/>
      <c r="H123" s="24"/>
    </row>
    <row r="124" spans="1:8" ht="11.25">
      <c r="A124" s="22"/>
      <c r="B124" s="23"/>
      <c r="C124" s="22"/>
      <c r="D124" s="23"/>
      <c r="E124" s="24"/>
      <c r="F124" s="24"/>
      <c r="G124" s="24"/>
      <c r="H124" s="24"/>
    </row>
    <row r="125" spans="1:8" ht="11.25">
      <c r="A125" s="76"/>
      <c r="B125" s="75"/>
      <c r="C125" s="22"/>
      <c r="D125" s="23"/>
      <c r="E125" s="24"/>
      <c r="F125" s="24"/>
      <c r="G125" s="24"/>
      <c r="H125" s="24"/>
    </row>
    <row r="126" spans="1:8" ht="11.25">
      <c r="A126" s="22"/>
      <c r="B126" s="23"/>
      <c r="C126" s="22"/>
      <c r="D126" s="23"/>
      <c r="E126" s="24"/>
      <c r="F126" s="24"/>
      <c r="G126" s="24"/>
      <c r="H126" s="24"/>
    </row>
    <row r="127" spans="1:8" ht="11.25">
      <c r="A127" s="22"/>
      <c r="B127" s="23"/>
      <c r="C127" s="22"/>
      <c r="D127" s="23"/>
      <c r="E127" s="24"/>
      <c r="F127" s="24"/>
      <c r="G127" s="24"/>
      <c r="H127" s="24"/>
    </row>
    <row r="128" spans="1:8" ht="11.25">
      <c r="A128" s="22"/>
      <c r="B128" s="23"/>
      <c r="C128" s="22"/>
      <c r="D128" s="23"/>
      <c r="E128" s="24"/>
      <c r="F128" s="24"/>
      <c r="G128" s="24"/>
      <c r="H128" s="24"/>
    </row>
    <row r="129" spans="1:8" ht="11.25">
      <c r="A129" s="22"/>
      <c r="B129" s="23"/>
      <c r="C129" s="22"/>
      <c r="D129" s="23"/>
      <c r="E129" s="24"/>
      <c r="F129" s="24"/>
      <c r="G129" s="24"/>
      <c r="H129" s="24"/>
    </row>
    <row r="130" spans="1:12" s="12" customFormat="1" ht="11.25">
      <c r="A130" s="22"/>
      <c r="B130" s="23"/>
      <c r="C130" s="22"/>
      <c r="D130" s="23"/>
      <c r="E130" s="24"/>
      <c r="F130" s="24"/>
      <c r="G130" s="24"/>
      <c r="H130" s="24"/>
      <c r="J130" s="3"/>
      <c r="K130" s="3"/>
      <c r="L130" s="3"/>
    </row>
  </sheetData>
  <sheetProtection/>
  <mergeCells count="1">
    <mergeCell ref="B6:G6"/>
  </mergeCells>
  <printOptions/>
  <pageMargins left="1.1811023622047245" right="0.3937007874015748" top="1.1023622047244095" bottom="0.6692913385826772" header="0.5118110236220472" footer="0.3937007874015748"/>
  <pageSetup orientation="portrait" paperSize="9" r:id="rId1"/>
  <headerFooter alignWithMargins="0">
    <oddHeader>&amp;C&amp;"Arial,Krepko"&amp;10OBVOZNICA ŽIRI
&amp;"Arial,Navadno"&amp;8(povezava med RC Logatec-Žiri
 in RC Žiri-Škofja Loka)&amp;"Arial,Krepko"&amp;10
&amp;11
&amp;R&amp;"Arial,Krepko"&amp;10HODNIK 
od km 0,000 do km 0,780 
(P1-P40 (2.faza))</oddHeader>
    <oddFooter>&amp;C&amp;"SLO Arial,Običajno"&amp;8&amp;P</oddFooter>
  </headerFooter>
  <rowBreaks count="3" manualBreakCount="3">
    <brk id="22" max="255" man="1"/>
    <brk id="74" max="255" man="1"/>
    <brk id="121" max="255" man="1"/>
  </rowBreaks>
</worksheet>
</file>

<file path=xl/worksheets/sheet5.xml><?xml version="1.0" encoding="utf-8"?>
<worksheet xmlns="http://schemas.openxmlformats.org/spreadsheetml/2006/main" xmlns:r="http://schemas.openxmlformats.org/officeDocument/2006/relationships">
  <dimension ref="A1:G113"/>
  <sheetViews>
    <sheetView zoomScalePageLayoutView="0" workbookViewId="0" topLeftCell="A1">
      <selection activeCell="D89" sqref="D89:D105"/>
    </sheetView>
  </sheetViews>
  <sheetFormatPr defaultColWidth="8.75390625" defaultRowHeight="15.75"/>
  <cols>
    <col min="1" max="1" width="54.25390625" style="252" customWidth="1"/>
    <col min="2" max="2" width="34.50390625" style="252" customWidth="1"/>
    <col min="3" max="3" width="11.25390625" style="252" customWidth="1"/>
    <col min="4" max="4" width="8.75390625" style="252" customWidth="1"/>
    <col min="5" max="5" width="16.25390625" style="252" customWidth="1"/>
    <col min="6" max="16384" width="8.75390625" style="252" customWidth="1"/>
  </cols>
  <sheetData>
    <row r="1" ht="31.5">
      <c r="A1" s="251" t="s">
        <v>464</v>
      </c>
    </row>
    <row r="2" ht="15.75">
      <c r="A2" s="253"/>
    </row>
    <row r="3" ht="15.75">
      <c r="A3" s="254" t="s">
        <v>465</v>
      </c>
    </row>
    <row r="4" ht="15.75">
      <c r="A4" s="253"/>
    </row>
    <row r="5" ht="15.75">
      <c r="A5" s="253" t="s">
        <v>466</v>
      </c>
    </row>
    <row r="6" ht="15.75">
      <c r="A6" s="253" t="s">
        <v>467</v>
      </c>
    </row>
    <row r="7" ht="15.75">
      <c r="A7" s="253" t="s">
        <v>468</v>
      </c>
    </row>
    <row r="8" ht="15.75">
      <c r="A8" s="253"/>
    </row>
    <row r="9" ht="15.75">
      <c r="A9" s="253" t="s">
        <v>469</v>
      </c>
    </row>
    <row r="10" ht="15.75">
      <c r="A10" s="253" t="s">
        <v>470</v>
      </c>
    </row>
    <row r="11" ht="15.75">
      <c r="A11" s="254"/>
    </row>
    <row r="12" ht="15.75">
      <c r="A12" s="255" t="s">
        <v>471</v>
      </c>
    </row>
    <row r="13" ht="15.75">
      <c r="A13" s="253"/>
    </row>
    <row r="14" ht="15.75">
      <c r="A14" s="253" t="s">
        <v>472</v>
      </c>
    </row>
    <row r="15" ht="16.5" thickBot="1">
      <c r="A15" s="253"/>
    </row>
    <row r="16" spans="1:2" ht="19.5" thickBot="1">
      <c r="A16" s="256" t="s">
        <v>473</v>
      </c>
      <c r="B16" s="257" t="s">
        <v>474</v>
      </c>
    </row>
    <row r="17" spans="1:2" ht="16.5" thickBot="1">
      <c r="A17" s="258"/>
      <c r="B17" s="259"/>
    </row>
    <row r="18" spans="1:2" ht="16.5" thickBot="1">
      <c r="A18" s="258" t="s">
        <v>475</v>
      </c>
      <c r="B18" s="259" t="s">
        <v>476</v>
      </c>
    </row>
    <row r="19" spans="1:2" ht="16.5" thickBot="1">
      <c r="A19" s="258"/>
      <c r="B19" s="259"/>
    </row>
    <row r="20" spans="1:2" ht="16.5" thickBot="1">
      <c r="A20" s="258" t="s">
        <v>477</v>
      </c>
      <c r="B20" s="259" t="s">
        <v>478</v>
      </c>
    </row>
    <row r="21" spans="1:2" ht="16.5" thickBot="1">
      <c r="A21" s="258"/>
      <c r="B21" s="259"/>
    </row>
    <row r="22" spans="1:2" ht="16.5" thickBot="1">
      <c r="A22" s="258" t="s">
        <v>479</v>
      </c>
      <c r="B22" s="259" t="s">
        <v>480</v>
      </c>
    </row>
    <row r="23" spans="1:2" ht="16.5" thickBot="1">
      <c r="A23" s="258"/>
      <c r="B23" s="259"/>
    </row>
    <row r="24" spans="1:2" ht="19.5" thickBot="1">
      <c r="A24" s="258" t="s">
        <v>481</v>
      </c>
      <c r="B24" s="259" t="s">
        <v>482</v>
      </c>
    </row>
    <row r="25" ht="15.75">
      <c r="A25" s="253"/>
    </row>
    <row r="26" spans="1:7" ht="15.75">
      <c r="A26" s="416" t="s">
        <v>483</v>
      </c>
      <c r="B26" s="416"/>
      <c r="C26" s="416"/>
      <c r="D26" s="416"/>
      <c r="E26" s="416"/>
      <c r="F26" s="416"/>
      <c r="G26" s="416"/>
    </row>
    <row r="27" spans="1:7" ht="16.5" thickBot="1">
      <c r="A27" s="417"/>
      <c r="B27" s="417"/>
      <c r="C27" s="417"/>
      <c r="D27" s="417"/>
      <c r="E27" s="416"/>
      <c r="F27" s="416"/>
      <c r="G27" s="416"/>
    </row>
    <row r="28" spans="1:7" ht="15.75">
      <c r="A28" s="418" t="s">
        <v>484</v>
      </c>
      <c r="B28" s="260" t="s">
        <v>473</v>
      </c>
      <c r="C28" s="418" t="s">
        <v>485</v>
      </c>
      <c r="D28" s="420"/>
      <c r="E28" s="416"/>
      <c r="F28" s="416"/>
      <c r="G28" s="416"/>
    </row>
    <row r="29" spans="1:7" ht="16.5" thickBot="1">
      <c r="A29" s="419"/>
      <c r="B29" s="261" t="s">
        <v>486</v>
      </c>
      <c r="C29" s="419"/>
      <c r="D29" s="421"/>
      <c r="E29" s="416"/>
      <c r="F29" s="416"/>
      <c r="G29" s="416"/>
    </row>
    <row r="30" spans="1:7" ht="16.5" thickBot="1">
      <c r="A30" s="262" t="s">
        <v>487</v>
      </c>
      <c r="B30" s="261" t="s">
        <v>488</v>
      </c>
      <c r="C30" s="263"/>
      <c r="D30" s="263" t="s">
        <v>489</v>
      </c>
      <c r="E30" s="416"/>
      <c r="F30" s="416"/>
      <c r="G30" s="416"/>
    </row>
    <row r="31" spans="1:7" ht="16.5" thickBot="1">
      <c r="A31" s="262" t="s">
        <v>490</v>
      </c>
      <c r="B31" s="261" t="s">
        <v>491</v>
      </c>
      <c r="C31" s="261" t="s">
        <v>492</v>
      </c>
      <c r="D31" s="263" t="s">
        <v>493</v>
      </c>
      <c r="E31" s="416"/>
      <c r="F31" s="416"/>
      <c r="G31" s="416"/>
    </row>
    <row r="32" spans="1:7" ht="16.5" thickBot="1">
      <c r="A32" s="262" t="s">
        <v>494</v>
      </c>
      <c r="B32" s="261" t="s">
        <v>495</v>
      </c>
      <c r="C32" s="261" t="s">
        <v>492</v>
      </c>
      <c r="D32" s="263" t="s">
        <v>496</v>
      </c>
      <c r="E32" s="416"/>
      <c r="F32" s="416"/>
      <c r="G32" s="416"/>
    </row>
    <row r="33" spans="1:7" ht="16.5" thickBot="1">
      <c r="A33" s="262"/>
      <c r="B33" s="261" t="s">
        <v>497</v>
      </c>
      <c r="C33" s="263"/>
      <c r="D33" s="263"/>
      <c r="E33" s="416"/>
      <c r="F33" s="416"/>
      <c r="G33" s="416"/>
    </row>
    <row r="34" spans="1:7" ht="16.5" thickBot="1">
      <c r="A34" s="262" t="s">
        <v>498</v>
      </c>
      <c r="B34" s="261" t="s">
        <v>498</v>
      </c>
      <c r="C34" s="263"/>
      <c r="D34" s="263" t="s">
        <v>499</v>
      </c>
      <c r="E34" s="416"/>
      <c r="F34" s="416"/>
      <c r="G34" s="416"/>
    </row>
    <row r="35" spans="1:7" ht="16.5" thickBot="1">
      <c r="A35" s="262"/>
      <c r="B35" s="261"/>
      <c r="C35" s="263"/>
      <c r="D35" s="263"/>
      <c r="E35" s="416"/>
      <c r="F35" s="416"/>
      <c r="G35" s="416"/>
    </row>
    <row r="36" spans="1:7" ht="16.5" thickBot="1">
      <c r="A36" s="262" t="s">
        <v>500</v>
      </c>
      <c r="B36" s="261"/>
      <c r="C36" s="261"/>
      <c r="D36" s="263"/>
      <c r="E36" s="416"/>
      <c r="F36" s="416"/>
      <c r="G36" s="416"/>
    </row>
    <row r="37" spans="1:7" ht="16.5" thickBot="1">
      <c r="A37" s="262" t="s">
        <v>490</v>
      </c>
      <c r="B37" s="261" t="s">
        <v>501</v>
      </c>
      <c r="C37" s="261" t="s">
        <v>502</v>
      </c>
      <c r="D37" s="263" t="s">
        <v>503</v>
      </c>
      <c r="E37" s="416"/>
      <c r="F37" s="416"/>
      <c r="G37" s="416"/>
    </row>
    <row r="38" spans="1:7" ht="16.5" thickBot="1">
      <c r="A38" s="262"/>
      <c r="B38" s="261"/>
      <c r="C38" s="263"/>
      <c r="D38" s="263"/>
      <c r="E38" s="416"/>
      <c r="F38" s="416"/>
      <c r="G38" s="416"/>
    </row>
    <row r="39" spans="1:7" ht="16.5" thickBot="1">
      <c r="A39" s="262" t="s">
        <v>504</v>
      </c>
      <c r="B39" s="261" t="s">
        <v>505</v>
      </c>
      <c r="C39" s="263"/>
      <c r="D39" s="263"/>
      <c r="E39" s="416"/>
      <c r="F39" s="416"/>
      <c r="G39" s="416"/>
    </row>
    <row r="40" spans="1:7" ht="16.5" thickBot="1">
      <c r="A40" s="262" t="s">
        <v>487</v>
      </c>
      <c r="B40" s="261" t="s">
        <v>488</v>
      </c>
      <c r="C40" s="263" t="s">
        <v>506</v>
      </c>
      <c r="D40" s="263" t="s">
        <v>507</v>
      </c>
      <c r="E40" s="416"/>
      <c r="F40" s="416"/>
      <c r="G40" s="416"/>
    </row>
    <row r="41" spans="1:7" ht="16.5" thickBot="1">
      <c r="A41" s="262" t="s">
        <v>508</v>
      </c>
      <c r="B41" s="261" t="s">
        <v>509</v>
      </c>
      <c r="C41" s="261" t="s">
        <v>492</v>
      </c>
      <c r="D41" s="263" t="s">
        <v>510</v>
      </c>
      <c r="E41" s="416"/>
      <c r="F41" s="416"/>
      <c r="G41" s="416"/>
    </row>
    <row r="42" spans="1:7" ht="16.5" thickBot="1">
      <c r="A42" s="262" t="s">
        <v>511</v>
      </c>
      <c r="B42" s="261" t="s">
        <v>512</v>
      </c>
      <c r="C42" s="261" t="s">
        <v>513</v>
      </c>
      <c r="D42" s="263" t="s">
        <v>514</v>
      </c>
      <c r="E42" s="416"/>
      <c r="F42" s="416"/>
      <c r="G42" s="416"/>
    </row>
    <row r="43" spans="1:7" ht="16.5" thickBot="1">
      <c r="A43" s="264" t="s">
        <v>479</v>
      </c>
      <c r="B43" s="265"/>
      <c r="C43" s="263"/>
      <c r="D43" s="263"/>
      <c r="E43" s="416"/>
      <c r="F43" s="416"/>
      <c r="G43" s="416"/>
    </row>
    <row r="44" spans="1:7" ht="16.5" thickBot="1">
      <c r="A44" s="262" t="s">
        <v>487</v>
      </c>
      <c r="B44" s="261" t="s">
        <v>515</v>
      </c>
      <c r="C44" s="263" t="s">
        <v>516</v>
      </c>
      <c r="D44" s="263" t="s">
        <v>480</v>
      </c>
      <c r="E44" s="416"/>
      <c r="F44" s="416"/>
      <c r="G44" s="416"/>
    </row>
    <row r="45" spans="1:7" ht="16.5" thickBot="1">
      <c r="A45" s="262"/>
      <c r="B45" s="261"/>
      <c r="C45" s="261"/>
      <c r="D45" s="263"/>
      <c r="E45" s="416"/>
      <c r="F45" s="416"/>
      <c r="G45" s="416"/>
    </row>
    <row r="46" spans="1:7" ht="16.5" thickBot="1">
      <c r="A46" s="264" t="s">
        <v>517</v>
      </c>
      <c r="B46" s="261"/>
      <c r="C46" s="261"/>
      <c r="D46" s="263"/>
      <c r="E46" s="416"/>
      <c r="F46" s="416"/>
      <c r="G46" s="416"/>
    </row>
    <row r="47" spans="1:7" ht="16.5" thickBot="1">
      <c r="A47" s="262" t="s">
        <v>498</v>
      </c>
      <c r="B47" s="261"/>
      <c r="C47" s="263"/>
      <c r="D47" s="263" t="s">
        <v>518</v>
      </c>
      <c r="E47" s="416"/>
      <c r="F47" s="416"/>
      <c r="G47" s="416"/>
    </row>
    <row r="48" spans="1:7" ht="16.5" thickBot="1">
      <c r="A48" s="262" t="s">
        <v>487</v>
      </c>
      <c r="B48" s="261" t="s">
        <v>519</v>
      </c>
      <c r="C48" s="263" t="s">
        <v>520</v>
      </c>
      <c r="D48" s="263" t="s">
        <v>480</v>
      </c>
      <c r="E48" s="416"/>
      <c r="F48" s="416"/>
      <c r="G48" s="416"/>
    </row>
    <row r="49" spans="1:7" ht="16.5" thickBot="1">
      <c r="A49" s="262" t="s">
        <v>511</v>
      </c>
      <c r="B49" s="261" t="s">
        <v>521</v>
      </c>
      <c r="C49" s="261" t="s">
        <v>522</v>
      </c>
      <c r="D49" s="263" t="s">
        <v>523</v>
      </c>
      <c r="E49" s="416"/>
      <c r="F49" s="416"/>
      <c r="G49" s="416"/>
    </row>
    <row r="50" spans="1:7" ht="16.5" thickBot="1">
      <c r="A50" s="262"/>
      <c r="B50" s="261" t="s">
        <v>488</v>
      </c>
      <c r="C50" s="263" t="s">
        <v>524</v>
      </c>
      <c r="D50" s="263" t="s">
        <v>525</v>
      </c>
      <c r="E50" s="416"/>
      <c r="F50" s="416"/>
      <c r="G50" s="416"/>
    </row>
    <row r="51" spans="1:7" ht="16.5" thickBot="1">
      <c r="A51" s="262"/>
      <c r="B51" s="261" t="s">
        <v>501</v>
      </c>
      <c r="C51" s="261" t="s">
        <v>522</v>
      </c>
      <c r="D51" s="263" t="s">
        <v>523</v>
      </c>
      <c r="E51" s="416"/>
      <c r="F51" s="416"/>
      <c r="G51" s="416"/>
    </row>
    <row r="52" spans="1:7" ht="16.5" thickBot="1">
      <c r="A52" s="262"/>
      <c r="B52" s="261" t="s">
        <v>526</v>
      </c>
      <c r="C52" s="261" t="s">
        <v>527</v>
      </c>
      <c r="D52" s="263" t="s">
        <v>523</v>
      </c>
      <c r="E52" s="416"/>
      <c r="F52" s="416"/>
      <c r="G52" s="416"/>
    </row>
    <row r="53" spans="1:7" ht="15.75">
      <c r="A53" s="422"/>
      <c r="B53" s="422"/>
      <c r="C53" s="422"/>
      <c r="D53" s="422"/>
      <c r="E53" s="416"/>
      <c r="F53" s="416"/>
      <c r="G53" s="416"/>
    </row>
    <row r="54" ht="15.75">
      <c r="A54" s="253"/>
    </row>
    <row r="55" ht="15.75">
      <c r="A55" s="255" t="s">
        <v>528</v>
      </c>
    </row>
    <row r="56" ht="15.75">
      <c r="A56" s="253"/>
    </row>
    <row r="57" ht="15.75">
      <c r="A57" s="253" t="s">
        <v>472</v>
      </c>
    </row>
    <row r="58" ht="16.5" thickBot="1">
      <c r="A58" s="253"/>
    </row>
    <row r="59" spans="1:2" ht="19.5" thickBot="1">
      <c r="A59" s="256" t="s">
        <v>473</v>
      </c>
      <c r="B59" s="257" t="s">
        <v>474</v>
      </c>
    </row>
    <row r="60" spans="1:2" ht="16.5" thickBot="1">
      <c r="A60" s="258"/>
      <c r="B60" s="259"/>
    </row>
    <row r="61" spans="1:2" ht="16.5" thickBot="1">
      <c r="A61" s="258" t="s">
        <v>475</v>
      </c>
      <c r="B61" s="259" t="s">
        <v>529</v>
      </c>
    </row>
    <row r="62" spans="1:2" ht="16.5" thickBot="1">
      <c r="A62" s="258"/>
      <c r="B62" s="259"/>
    </row>
    <row r="63" spans="1:2" ht="16.5" thickBot="1">
      <c r="A63" s="258" t="s">
        <v>479</v>
      </c>
      <c r="B63" s="259" t="s">
        <v>530</v>
      </c>
    </row>
    <row r="64" spans="1:2" ht="16.5" thickBot="1">
      <c r="A64" s="258"/>
      <c r="B64" s="259"/>
    </row>
    <row r="65" spans="1:2" ht="16.5" thickBot="1">
      <c r="A65" s="258"/>
      <c r="B65" s="259"/>
    </row>
    <row r="66" ht="15.75">
      <c r="A66" s="253"/>
    </row>
    <row r="67" spans="1:7" ht="15.75">
      <c r="A67" s="416" t="s">
        <v>483</v>
      </c>
      <c r="B67" s="416"/>
      <c r="C67" s="416"/>
      <c r="D67" s="416"/>
      <c r="E67" s="416"/>
      <c r="F67" s="416"/>
      <c r="G67" s="416"/>
    </row>
    <row r="68" spans="1:7" ht="16.5" thickBot="1">
      <c r="A68" s="417"/>
      <c r="B68" s="417"/>
      <c r="C68" s="417"/>
      <c r="D68" s="417"/>
      <c r="E68" s="416"/>
      <c r="F68" s="416"/>
      <c r="G68" s="416"/>
    </row>
    <row r="69" spans="1:7" ht="15.75">
      <c r="A69" s="418" t="s">
        <v>484</v>
      </c>
      <c r="B69" s="260" t="s">
        <v>473</v>
      </c>
      <c r="C69" s="418" t="s">
        <v>485</v>
      </c>
      <c r="D69" s="420"/>
      <c r="E69" s="416"/>
      <c r="F69" s="416"/>
      <c r="G69" s="416"/>
    </row>
    <row r="70" spans="1:7" ht="16.5" thickBot="1">
      <c r="A70" s="419"/>
      <c r="B70" s="261" t="s">
        <v>486</v>
      </c>
      <c r="C70" s="419"/>
      <c r="D70" s="421"/>
      <c r="E70" s="416"/>
      <c r="F70" s="416"/>
      <c r="G70" s="416"/>
    </row>
    <row r="71" spans="1:7" ht="16.5" thickBot="1">
      <c r="A71" s="262" t="s">
        <v>487</v>
      </c>
      <c r="B71" s="261" t="s">
        <v>488</v>
      </c>
      <c r="C71" s="263"/>
      <c r="D71" s="263" t="s">
        <v>489</v>
      </c>
      <c r="E71" s="416"/>
      <c r="F71" s="416"/>
      <c r="G71" s="416"/>
    </row>
    <row r="72" spans="1:7" ht="16.5" thickBot="1">
      <c r="A72" s="262" t="s">
        <v>490</v>
      </c>
      <c r="B72" s="261" t="s">
        <v>491</v>
      </c>
      <c r="C72" s="261" t="s">
        <v>492</v>
      </c>
      <c r="D72" s="263" t="s">
        <v>493</v>
      </c>
      <c r="E72" s="416"/>
      <c r="F72" s="416"/>
      <c r="G72" s="416"/>
    </row>
    <row r="73" spans="1:7" ht="16.5" thickBot="1">
      <c r="A73" s="262" t="s">
        <v>494</v>
      </c>
      <c r="B73" s="261" t="s">
        <v>495</v>
      </c>
      <c r="C73" s="261" t="s">
        <v>492</v>
      </c>
      <c r="D73" s="263" t="s">
        <v>496</v>
      </c>
      <c r="E73" s="416"/>
      <c r="F73" s="416"/>
      <c r="G73" s="416"/>
    </row>
    <row r="74" spans="1:7" ht="16.5" thickBot="1">
      <c r="A74" s="262"/>
      <c r="B74" s="261" t="s">
        <v>497</v>
      </c>
      <c r="C74" s="263"/>
      <c r="D74" s="263"/>
      <c r="E74" s="416"/>
      <c r="F74" s="416"/>
      <c r="G74" s="416"/>
    </row>
    <row r="75" spans="1:7" ht="16.5" thickBot="1">
      <c r="A75" s="262" t="s">
        <v>498</v>
      </c>
      <c r="B75" s="261" t="s">
        <v>498</v>
      </c>
      <c r="C75" s="263"/>
      <c r="D75" s="263" t="s">
        <v>531</v>
      </c>
      <c r="E75" s="416"/>
      <c r="F75" s="416"/>
      <c r="G75" s="416"/>
    </row>
    <row r="76" spans="1:7" ht="16.5" thickBot="1">
      <c r="A76" s="262"/>
      <c r="B76" s="261"/>
      <c r="C76" s="263"/>
      <c r="D76" s="263"/>
      <c r="E76" s="416"/>
      <c r="F76" s="416"/>
      <c r="G76" s="416"/>
    </row>
    <row r="77" spans="1:7" ht="16.5" thickBot="1">
      <c r="A77" s="262" t="s">
        <v>532</v>
      </c>
      <c r="B77" s="261"/>
      <c r="C77" s="261"/>
      <c r="D77" s="263"/>
      <c r="E77" s="416"/>
      <c r="F77" s="416"/>
      <c r="G77" s="416"/>
    </row>
    <row r="78" spans="1:7" ht="16.5" thickBot="1">
      <c r="A78" s="262" t="s">
        <v>490</v>
      </c>
      <c r="B78" s="261" t="s">
        <v>501</v>
      </c>
      <c r="C78" s="261" t="s">
        <v>502</v>
      </c>
      <c r="D78" s="263" t="s">
        <v>533</v>
      </c>
      <c r="E78" s="416"/>
      <c r="F78" s="416"/>
      <c r="G78" s="416"/>
    </row>
    <row r="79" spans="1:7" ht="16.5" thickBot="1">
      <c r="A79" s="262"/>
      <c r="B79" s="261"/>
      <c r="C79" s="263"/>
      <c r="D79" s="263"/>
      <c r="E79" s="416"/>
      <c r="F79" s="416"/>
      <c r="G79" s="416"/>
    </row>
    <row r="80" spans="1:7" ht="16.5" thickBot="1">
      <c r="A80" s="264" t="s">
        <v>479</v>
      </c>
      <c r="B80" s="261"/>
      <c r="C80" s="263"/>
      <c r="D80" s="263" t="s">
        <v>530</v>
      </c>
      <c r="E80" s="416"/>
      <c r="F80" s="416"/>
      <c r="G80" s="416"/>
    </row>
    <row r="81" spans="1:7" ht="16.5" thickBot="1">
      <c r="A81" s="262"/>
      <c r="B81" s="261"/>
      <c r="C81" s="263"/>
      <c r="D81" s="263"/>
      <c r="E81" s="416"/>
      <c r="F81" s="416"/>
      <c r="G81" s="416"/>
    </row>
    <row r="82" spans="1:7" ht="16.5" thickBot="1">
      <c r="A82" s="262"/>
      <c r="B82" s="261"/>
      <c r="C82" s="261"/>
      <c r="D82" s="263"/>
      <c r="E82" s="416"/>
      <c r="F82" s="416"/>
      <c r="G82" s="416"/>
    </row>
    <row r="83" spans="1:7" ht="16.5" thickBot="1">
      <c r="A83" s="262"/>
      <c r="B83" s="261"/>
      <c r="C83" s="261"/>
      <c r="D83" s="263"/>
      <c r="E83" s="416"/>
      <c r="F83" s="416"/>
      <c r="G83" s="416"/>
    </row>
    <row r="84" spans="1:7" ht="15.75">
      <c r="A84" s="422"/>
      <c r="B84" s="422"/>
      <c r="C84" s="422"/>
      <c r="D84" s="422"/>
      <c r="E84" s="416"/>
      <c r="F84" s="416"/>
      <c r="G84" s="416"/>
    </row>
    <row r="85" ht="15.75">
      <c r="A85" s="254"/>
    </row>
    <row r="86" ht="15.75">
      <c r="A86" s="254" t="s">
        <v>534</v>
      </c>
    </row>
    <row r="87" ht="16.5" thickBot="1">
      <c r="A87" s="254"/>
    </row>
    <row r="88" spans="1:5" ht="16.5" thickBot="1">
      <c r="A88" s="266" t="s">
        <v>535</v>
      </c>
      <c r="B88" s="267"/>
      <c r="C88" s="268"/>
      <c r="D88" s="268"/>
      <c r="E88" s="268"/>
    </row>
    <row r="89" spans="1:5" ht="16.5" thickBot="1">
      <c r="A89" s="269" t="s">
        <v>488</v>
      </c>
      <c r="B89" s="270">
        <v>41</v>
      </c>
      <c r="C89" s="271" t="s">
        <v>536</v>
      </c>
      <c r="D89" s="271"/>
      <c r="E89" s="271">
        <f>B89*D89</f>
        <v>0</v>
      </c>
    </row>
    <row r="90" spans="1:5" ht="16.5" thickBot="1">
      <c r="A90" s="269" t="s">
        <v>491</v>
      </c>
      <c r="B90" s="270">
        <v>150</v>
      </c>
      <c r="C90" s="271" t="s">
        <v>536</v>
      </c>
      <c r="D90" s="271"/>
      <c r="E90" s="271">
        <f aca="true" t="shared" si="0" ref="E90:E105">B90*D90</f>
        <v>0</v>
      </c>
    </row>
    <row r="91" spans="1:5" ht="16.5" thickBot="1">
      <c r="A91" s="269" t="s">
        <v>537</v>
      </c>
      <c r="B91" s="270">
        <v>200</v>
      </c>
      <c r="C91" s="271" t="s">
        <v>536</v>
      </c>
      <c r="D91" s="271"/>
      <c r="E91" s="271">
        <f t="shared" si="0"/>
        <v>0</v>
      </c>
    </row>
    <row r="92" spans="1:5" ht="16.5" thickBot="1">
      <c r="A92" s="269" t="s">
        <v>538</v>
      </c>
      <c r="B92" s="270">
        <v>100</v>
      </c>
      <c r="C92" s="271" t="s">
        <v>536</v>
      </c>
      <c r="D92" s="271"/>
      <c r="E92" s="271">
        <f t="shared" si="0"/>
        <v>0</v>
      </c>
    </row>
    <row r="93" spans="1:5" ht="16.5" thickBot="1">
      <c r="A93" s="269" t="s">
        <v>501</v>
      </c>
      <c r="B93" s="270">
        <v>4440</v>
      </c>
      <c r="C93" s="271" t="s">
        <v>536</v>
      </c>
      <c r="D93" s="271"/>
      <c r="E93" s="271">
        <f t="shared" si="0"/>
        <v>0</v>
      </c>
    </row>
    <row r="94" spans="1:5" ht="16.5" thickBot="1">
      <c r="A94" s="269" t="s">
        <v>509</v>
      </c>
      <c r="B94" s="270">
        <v>561</v>
      </c>
      <c r="C94" s="271" t="s">
        <v>536</v>
      </c>
      <c r="D94" s="271"/>
      <c r="E94" s="271">
        <f t="shared" si="0"/>
        <v>0</v>
      </c>
    </row>
    <row r="95" spans="1:5" ht="16.5" thickBot="1">
      <c r="A95" s="269" t="s">
        <v>512</v>
      </c>
      <c r="B95" s="270">
        <v>450</v>
      </c>
      <c r="C95" s="271" t="s">
        <v>536</v>
      </c>
      <c r="D95" s="271"/>
      <c r="E95" s="271">
        <f t="shared" si="0"/>
        <v>0</v>
      </c>
    </row>
    <row r="96" spans="1:5" ht="16.5" thickBot="1">
      <c r="A96" s="269"/>
      <c r="B96" s="270"/>
      <c r="C96" s="271"/>
      <c r="D96" s="271"/>
      <c r="E96" s="271"/>
    </row>
    <row r="97" spans="1:5" ht="16.5" thickBot="1">
      <c r="A97" s="269" t="s">
        <v>498</v>
      </c>
      <c r="B97" s="270">
        <v>150</v>
      </c>
      <c r="C97" s="271" t="s">
        <v>7</v>
      </c>
      <c r="D97" s="271"/>
      <c r="E97" s="271">
        <f t="shared" si="0"/>
        <v>0</v>
      </c>
    </row>
    <row r="98" spans="1:5" ht="16.5" thickBot="1">
      <c r="A98" s="272" t="s">
        <v>539</v>
      </c>
      <c r="B98" s="273"/>
      <c r="C98" s="273"/>
      <c r="D98" s="271"/>
      <c r="E98" s="271">
        <f t="shared" si="0"/>
        <v>0</v>
      </c>
    </row>
    <row r="99" spans="1:5" ht="16.5" thickBot="1">
      <c r="A99" s="269" t="s">
        <v>540</v>
      </c>
      <c r="B99" s="274">
        <v>5942</v>
      </c>
      <c r="C99" s="271" t="s">
        <v>536</v>
      </c>
      <c r="D99" s="271"/>
      <c r="E99" s="271">
        <f t="shared" si="0"/>
        <v>0</v>
      </c>
    </row>
    <row r="100" spans="1:5" ht="16.5" thickBot="1">
      <c r="A100" s="269" t="s">
        <v>541</v>
      </c>
      <c r="B100" s="274">
        <v>1485</v>
      </c>
      <c r="C100" s="271" t="s">
        <v>536</v>
      </c>
      <c r="D100" s="271"/>
      <c r="E100" s="271">
        <f t="shared" si="0"/>
        <v>0</v>
      </c>
    </row>
    <row r="101" spans="1:5" ht="16.5" thickBot="1">
      <c r="A101" s="272" t="s">
        <v>542</v>
      </c>
      <c r="B101" s="273"/>
      <c r="C101" s="273"/>
      <c r="D101" s="271"/>
      <c r="E101" s="271"/>
    </row>
    <row r="102" spans="1:5" ht="16.5" thickBot="1">
      <c r="A102" s="275" t="s">
        <v>543</v>
      </c>
      <c r="B102" s="270">
        <v>41</v>
      </c>
      <c r="C102" s="271" t="s">
        <v>536</v>
      </c>
      <c r="D102" s="271"/>
      <c r="E102" s="271">
        <f t="shared" si="0"/>
        <v>0</v>
      </c>
    </row>
    <row r="103" spans="1:5" ht="16.5" thickBot="1">
      <c r="A103" s="275" t="s">
        <v>544</v>
      </c>
      <c r="B103" s="270">
        <v>5040</v>
      </c>
      <c r="C103" s="271" t="s">
        <v>536</v>
      </c>
      <c r="D103" s="271"/>
      <c r="E103" s="271">
        <f t="shared" si="0"/>
        <v>0</v>
      </c>
    </row>
    <row r="104" spans="1:5" ht="16.5" thickBot="1">
      <c r="A104" s="275" t="s">
        <v>545</v>
      </c>
      <c r="B104" s="270">
        <v>561</v>
      </c>
      <c r="C104" s="271" t="s">
        <v>536</v>
      </c>
      <c r="D104" s="271"/>
      <c r="E104" s="271">
        <f t="shared" si="0"/>
        <v>0</v>
      </c>
    </row>
    <row r="105" spans="1:5" ht="16.5" thickBot="1">
      <c r="A105" s="275" t="s">
        <v>546</v>
      </c>
      <c r="B105" s="270">
        <v>300</v>
      </c>
      <c r="C105" s="271" t="s">
        <v>536</v>
      </c>
      <c r="D105" s="271"/>
      <c r="E105" s="271">
        <f t="shared" si="0"/>
        <v>0</v>
      </c>
    </row>
    <row r="106" spans="1:5" ht="16.5" thickBot="1">
      <c r="A106" s="275"/>
      <c r="B106" s="271"/>
      <c r="C106" s="271"/>
      <c r="D106" s="271"/>
      <c r="E106" s="271"/>
    </row>
    <row r="107" spans="1:5" ht="16.5" thickBot="1">
      <c r="A107" s="275"/>
      <c r="B107" s="271"/>
      <c r="C107" s="271"/>
      <c r="D107" s="271"/>
      <c r="E107" s="271"/>
    </row>
    <row r="108" spans="1:5" ht="16.5" thickBot="1">
      <c r="A108" s="276" t="s">
        <v>547</v>
      </c>
      <c r="B108" s="273"/>
      <c r="C108" s="273"/>
      <c r="D108" s="273"/>
      <c r="E108" s="273">
        <f>SUM(E89:E105)</f>
        <v>0</v>
      </c>
    </row>
    <row r="109" ht="15.75">
      <c r="A109" s="251"/>
    </row>
    <row r="110" ht="15.75">
      <c r="A110" s="251"/>
    </row>
    <row r="111" ht="15.75">
      <c r="A111" s="251"/>
    </row>
    <row r="112" ht="15.75">
      <c r="A112" s="251"/>
    </row>
    <row r="113" ht="15.75">
      <c r="A113" s="253"/>
    </row>
  </sheetData>
  <sheetProtection/>
  <mergeCells count="18">
    <mergeCell ref="A67:D67"/>
    <mergeCell ref="E67:E84"/>
    <mergeCell ref="F67:F84"/>
    <mergeCell ref="G67:G84"/>
    <mergeCell ref="A68:D68"/>
    <mergeCell ref="A69:A70"/>
    <mergeCell ref="C69:C70"/>
    <mergeCell ref="D69:D70"/>
    <mergeCell ref="A84:D84"/>
    <mergeCell ref="A26:D26"/>
    <mergeCell ref="E26:E53"/>
    <mergeCell ref="F26:F53"/>
    <mergeCell ref="G26:G53"/>
    <mergeCell ref="A27:D27"/>
    <mergeCell ref="A28:A29"/>
    <mergeCell ref="C28:C29"/>
    <mergeCell ref="D28:D29"/>
    <mergeCell ref="A53:D5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V96"/>
  <sheetViews>
    <sheetView zoomScalePageLayoutView="0" workbookViewId="0" topLeftCell="A7">
      <selection activeCell="H10" sqref="H10"/>
    </sheetView>
  </sheetViews>
  <sheetFormatPr defaultColWidth="10.50390625" defaultRowHeight="15.75"/>
  <cols>
    <col min="1" max="2" width="3.375" style="297" customWidth="1"/>
    <col min="3" max="3" width="6.125" style="297" customWidth="1"/>
    <col min="4" max="4" width="58.25390625" style="287" customWidth="1"/>
    <col min="5" max="5" width="7.875" style="297" customWidth="1"/>
    <col min="6" max="6" width="7.875" style="136" customWidth="1"/>
    <col min="7" max="7" width="13.25390625" style="282" customWidth="1"/>
    <col min="8" max="8" width="18.75390625" style="137" customWidth="1"/>
    <col min="9" max="16384" width="10.50390625" style="287" customWidth="1"/>
  </cols>
  <sheetData>
    <row r="1" spans="1:8" ht="12">
      <c r="A1" s="285"/>
      <c r="B1" s="285"/>
      <c r="C1" s="285"/>
      <c r="D1" s="286" t="s">
        <v>548</v>
      </c>
      <c r="E1" s="285"/>
      <c r="F1" s="129"/>
      <c r="G1" s="277"/>
      <c r="H1" s="130"/>
    </row>
    <row r="2" spans="1:8" ht="12">
      <c r="A2" s="423" t="s">
        <v>549</v>
      </c>
      <c r="B2" s="424"/>
      <c r="C2" s="424"/>
      <c r="D2" s="289" t="s">
        <v>550</v>
      </c>
      <c r="E2" s="131" t="s">
        <v>2</v>
      </c>
      <c r="F2" s="131" t="s">
        <v>17</v>
      </c>
      <c r="G2" s="278" t="s">
        <v>551</v>
      </c>
      <c r="H2" s="132" t="s">
        <v>552</v>
      </c>
    </row>
    <row r="3" spans="1:8" ht="12">
      <c r="A3" s="288"/>
      <c r="B3" s="129"/>
      <c r="C3" s="129"/>
      <c r="D3" s="289"/>
      <c r="E3" s="131"/>
      <c r="F3" s="131"/>
      <c r="G3" s="278"/>
      <c r="H3" s="132"/>
    </row>
    <row r="4" spans="1:8" ht="12">
      <c r="A4" s="285"/>
      <c r="B4" s="285"/>
      <c r="C4" s="285"/>
      <c r="D4" s="290" t="s">
        <v>553</v>
      </c>
      <c r="E4" s="285"/>
      <c r="F4" s="129"/>
      <c r="G4" s="279"/>
      <c r="H4" s="130"/>
    </row>
    <row r="5" spans="1:8" ht="72">
      <c r="A5" s="285" t="s">
        <v>554</v>
      </c>
      <c r="B5" s="285" t="s">
        <v>555</v>
      </c>
      <c r="C5" s="285">
        <v>1</v>
      </c>
      <c r="D5" s="291" t="s">
        <v>556</v>
      </c>
      <c r="E5" s="285" t="s">
        <v>557</v>
      </c>
      <c r="F5" s="130">
        <v>787</v>
      </c>
      <c r="G5" s="280"/>
      <c r="H5" s="130">
        <f>F5*G5</f>
        <v>0</v>
      </c>
    </row>
    <row r="6" spans="1:8" ht="12">
      <c r="A6" s="285"/>
      <c r="B6" s="285"/>
      <c r="C6" s="285"/>
      <c r="D6" s="292"/>
      <c r="E6" s="285"/>
      <c r="F6" s="133"/>
      <c r="G6" s="280"/>
      <c r="H6" s="130"/>
    </row>
    <row r="7" spans="1:8" ht="60">
      <c r="A7" s="285" t="s">
        <v>554</v>
      </c>
      <c r="B7" s="285" t="s">
        <v>555</v>
      </c>
      <c r="C7" s="285">
        <v>2</v>
      </c>
      <c r="D7" s="291" t="s">
        <v>558</v>
      </c>
      <c r="E7" s="285" t="s">
        <v>557</v>
      </c>
      <c r="F7" s="130">
        <v>56</v>
      </c>
      <c r="G7" s="280"/>
      <c r="H7" s="130">
        <f>F7*G7</f>
        <v>0</v>
      </c>
    </row>
    <row r="8" spans="1:8" ht="12">
      <c r="A8" s="285"/>
      <c r="B8" s="285"/>
      <c r="C8" s="285"/>
      <c r="D8" s="292"/>
      <c r="E8" s="285"/>
      <c r="F8" s="130"/>
      <c r="G8" s="280"/>
      <c r="H8" s="130"/>
    </row>
    <row r="9" spans="1:8" ht="36">
      <c r="A9" s="285" t="s">
        <v>554</v>
      </c>
      <c r="B9" s="285" t="s">
        <v>555</v>
      </c>
      <c r="C9" s="285">
        <v>3</v>
      </c>
      <c r="D9" s="291" t="s">
        <v>559</v>
      </c>
      <c r="E9" s="285" t="s">
        <v>560</v>
      </c>
      <c r="F9" s="130">
        <v>10</v>
      </c>
      <c r="G9" s="280"/>
      <c r="H9" s="130">
        <f>F9*G9</f>
        <v>0</v>
      </c>
    </row>
    <row r="10" spans="1:8" ht="36">
      <c r="A10" s="285" t="s">
        <v>554</v>
      </c>
      <c r="B10" s="285" t="s">
        <v>555</v>
      </c>
      <c r="C10" s="285">
        <v>3</v>
      </c>
      <c r="D10" s="291" t="s">
        <v>559</v>
      </c>
      <c r="E10" s="285" t="s">
        <v>560</v>
      </c>
      <c r="F10" s="130">
        <v>21</v>
      </c>
      <c r="G10" s="280"/>
      <c r="H10" s="130">
        <f>F10*G10</f>
        <v>0</v>
      </c>
    </row>
    <row r="11" spans="1:8" ht="36">
      <c r="A11" s="285" t="s">
        <v>554</v>
      </c>
      <c r="B11" s="285" t="s">
        <v>555</v>
      </c>
      <c r="C11" s="285">
        <v>4</v>
      </c>
      <c r="D11" s="291" t="s">
        <v>561</v>
      </c>
      <c r="E11" s="285" t="s">
        <v>560</v>
      </c>
      <c r="F11" s="130">
        <v>10</v>
      </c>
      <c r="G11" s="280"/>
      <c r="H11" s="130">
        <f>F11*G11</f>
        <v>0</v>
      </c>
    </row>
    <row r="12" spans="1:8" ht="36">
      <c r="A12" s="285" t="s">
        <v>554</v>
      </c>
      <c r="B12" s="285" t="s">
        <v>555</v>
      </c>
      <c r="C12" s="285">
        <v>4</v>
      </c>
      <c r="D12" s="291" t="s">
        <v>562</v>
      </c>
      <c r="E12" s="285" t="s">
        <v>560</v>
      </c>
      <c r="F12" s="130">
        <v>21</v>
      </c>
      <c r="G12" s="280"/>
      <c r="H12" s="130">
        <f>F12*G12</f>
        <v>0</v>
      </c>
    </row>
    <row r="13" spans="1:8" ht="24">
      <c r="A13" s="285" t="s">
        <v>554</v>
      </c>
      <c r="B13" s="285" t="s">
        <v>555</v>
      </c>
      <c r="C13" s="285">
        <v>5</v>
      </c>
      <c r="D13" s="291" t="s">
        <v>563</v>
      </c>
      <c r="E13" s="285" t="s">
        <v>560</v>
      </c>
      <c r="F13" s="130">
        <v>31</v>
      </c>
      <c r="G13" s="280"/>
      <c r="H13" s="130">
        <f>F13*G13</f>
        <v>0</v>
      </c>
    </row>
    <row r="14" spans="1:8" ht="24">
      <c r="A14" s="285" t="s">
        <v>554</v>
      </c>
      <c r="B14" s="285" t="s">
        <v>555</v>
      </c>
      <c r="C14" s="285">
        <v>6</v>
      </c>
      <c r="D14" s="291" t="s">
        <v>564</v>
      </c>
      <c r="E14" s="285" t="s">
        <v>6</v>
      </c>
      <c r="F14" s="130">
        <v>10</v>
      </c>
      <c r="G14" s="280"/>
      <c r="H14" s="130">
        <f aca="true" t="shared" si="0" ref="H14:H20">G14*F14</f>
        <v>0</v>
      </c>
    </row>
    <row r="15" spans="1:8" ht="24">
      <c r="A15" s="285" t="s">
        <v>554</v>
      </c>
      <c r="B15" s="285" t="s">
        <v>555</v>
      </c>
      <c r="C15" s="285">
        <v>6</v>
      </c>
      <c r="D15" s="291" t="s">
        <v>565</v>
      </c>
      <c r="E15" s="285" t="s">
        <v>6</v>
      </c>
      <c r="F15" s="130">
        <v>21</v>
      </c>
      <c r="G15" s="280"/>
      <c r="H15" s="130">
        <f t="shared" si="0"/>
        <v>0</v>
      </c>
    </row>
    <row r="16" spans="1:8" ht="12.75">
      <c r="A16" s="285" t="s">
        <v>554</v>
      </c>
      <c r="B16" s="285" t="s">
        <v>555</v>
      </c>
      <c r="C16" s="285">
        <v>13</v>
      </c>
      <c r="D16" s="293" t="s">
        <v>566</v>
      </c>
      <c r="E16" s="285" t="s">
        <v>560</v>
      </c>
      <c r="F16" s="130">
        <v>1</v>
      </c>
      <c r="G16" s="280"/>
      <c r="H16" s="130">
        <f t="shared" si="0"/>
        <v>0</v>
      </c>
    </row>
    <row r="17" spans="1:256" ht="13.5" customHeight="1">
      <c r="A17" s="285" t="s">
        <v>554</v>
      </c>
      <c r="B17" s="285" t="s">
        <v>555</v>
      </c>
      <c r="C17" s="285">
        <v>14</v>
      </c>
      <c r="D17" s="291" t="s">
        <v>567</v>
      </c>
      <c r="E17" s="285" t="s">
        <v>557</v>
      </c>
      <c r="F17" s="130">
        <v>843</v>
      </c>
      <c r="G17" s="280"/>
      <c r="H17" s="130">
        <f t="shared" si="0"/>
        <v>0</v>
      </c>
      <c r="I17" s="285"/>
      <c r="J17" s="285"/>
      <c r="K17" s="285"/>
      <c r="L17" s="291"/>
      <c r="M17" s="285"/>
      <c r="N17" s="130"/>
      <c r="O17" s="280"/>
      <c r="P17" s="130"/>
      <c r="Q17" s="285"/>
      <c r="R17" s="285"/>
      <c r="S17" s="285"/>
      <c r="T17" s="291"/>
      <c r="U17" s="285"/>
      <c r="V17" s="130"/>
      <c r="W17" s="280"/>
      <c r="X17" s="130"/>
      <c r="Y17" s="285"/>
      <c r="Z17" s="285"/>
      <c r="AA17" s="285"/>
      <c r="AB17" s="291"/>
      <c r="AC17" s="285"/>
      <c r="AD17" s="130"/>
      <c r="AE17" s="280"/>
      <c r="AF17" s="130"/>
      <c r="AG17" s="285"/>
      <c r="AH17" s="285"/>
      <c r="AI17" s="285"/>
      <c r="AJ17" s="291"/>
      <c r="AK17" s="285"/>
      <c r="AL17" s="130"/>
      <c r="AM17" s="280"/>
      <c r="AN17" s="130"/>
      <c r="AO17" s="285"/>
      <c r="AP17" s="285"/>
      <c r="AQ17" s="285"/>
      <c r="AR17" s="291"/>
      <c r="AS17" s="285"/>
      <c r="AT17" s="130"/>
      <c r="AU17" s="280"/>
      <c r="AV17" s="130"/>
      <c r="AW17" s="285"/>
      <c r="AX17" s="285"/>
      <c r="AY17" s="285"/>
      <c r="AZ17" s="291"/>
      <c r="BA17" s="285"/>
      <c r="BB17" s="130"/>
      <c r="BC17" s="280"/>
      <c r="BD17" s="130"/>
      <c r="BE17" s="285"/>
      <c r="BF17" s="285"/>
      <c r="BG17" s="285"/>
      <c r="BH17" s="291"/>
      <c r="BI17" s="285"/>
      <c r="BJ17" s="130"/>
      <c r="BK17" s="280"/>
      <c r="BL17" s="130"/>
      <c r="BM17" s="285"/>
      <c r="BN17" s="285"/>
      <c r="BO17" s="285"/>
      <c r="BP17" s="291"/>
      <c r="BQ17" s="285"/>
      <c r="BR17" s="130"/>
      <c r="BS17" s="280"/>
      <c r="BT17" s="130"/>
      <c r="BU17" s="285"/>
      <c r="BV17" s="285"/>
      <c r="BW17" s="285"/>
      <c r="BX17" s="291"/>
      <c r="BY17" s="285"/>
      <c r="BZ17" s="130"/>
      <c r="CA17" s="280"/>
      <c r="CB17" s="130"/>
      <c r="CC17" s="285"/>
      <c r="CD17" s="285"/>
      <c r="CE17" s="285"/>
      <c r="CF17" s="291"/>
      <c r="CG17" s="285"/>
      <c r="CH17" s="130"/>
      <c r="CI17" s="280"/>
      <c r="CJ17" s="130"/>
      <c r="CK17" s="285"/>
      <c r="CL17" s="285"/>
      <c r="CM17" s="285"/>
      <c r="CN17" s="291"/>
      <c r="CO17" s="285"/>
      <c r="CP17" s="130"/>
      <c r="CQ17" s="280"/>
      <c r="CR17" s="130"/>
      <c r="CS17" s="285"/>
      <c r="CT17" s="285"/>
      <c r="CU17" s="285"/>
      <c r="CV17" s="291"/>
      <c r="CW17" s="285"/>
      <c r="CX17" s="130"/>
      <c r="CY17" s="280"/>
      <c r="CZ17" s="130"/>
      <c r="DA17" s="285"/>
      <c r="DB17" s="285"/>
      <c r="DC17" s="285"/>
      <c r="DD17" s="291"/>
      <c r="DE17" s="285"/>
      <c r="DF17" s="130"/>
      <c r="DG17" s="280"/>
      <c r="DH17" s="130"/>
      <c r="DI17" s="285"/>
      <c r="DJ17" s="285"/>
      <c r="DK17" s="285"/>
      <c r="DL17" s="291"/>
      <c r="DM17" s="285"/>
      <c r="DN17" s="130"/>
      <c r="DO17" s="280"/>
      <c r="DP17" s="130"/>
      <c r="DQ17" s="285"/>
      <c r="DR17" s="285"/>
      <c r="DS17" s="285"/>
      <c r="DT17" s="291"/>
      <c r="DU17" s="285"/>
      <c r="DV17" s="130"/>
      <c r="DW17" s="280"/>
      <c r="DX17" s="130"/>
      <c r="DY17" s="285"/>
      <c r="DZ17" s="285"/>
      <c r="EA17" s="285"/>
      <c r="EB17" s="291"/>
      <c r="EC17" s="285"/>
      <c r="ED17" s="130"/>
      <c r="EE17" s="280"/>
      <c r="EF17" s="130"/>
      <c r="EG17" s="285"/>
      <c r="EH17" s="285"/>
      <c r="EI17" s="285"/>
      <c r="EJ17" s="291"/>
      <c r="EK17" s="285"/>
      <c r="EL17" s="130"/>
      <c r="EM17" s="280"/>
      <c r="EN17" s="130"/>
      <c r="EO17" s="285"/>
      <c r="EP17" s="285"/>
      <c r="EQ17" s="285"/>
      <c r="ER17" s="291"/>
      <c r="ES17" s="285"/>
      <c r="ET17" s="130"/>
      <c r="EU17" s="280"/>
      <c r="EV17" s="130"/>
      <c r="EW17" s="285"/>
      <c r="EX17" s="285"/>
      <c r="EY17" s="285"/>
      <c r="EZ17" s="291"/>
      <c r="FA17" s="285"/>
      <c r="FB17" s="130"/>
      <c r="FC17" s="280"/>
      <c r="FD17" s="130"/>
      <c r="FE17" s="285"/>
      <c r="FF17" s="285"/>
      <c r="FG17" s="285"/>
      <c r="FH17" s="291"/>
      <c r="FI17" s="285"/>
      <c r="FJ17" s="130"/>
      <c r="FK17" s="280"/>
      <c r="FL17" s="130"/>
      <c r="FM17" s="285"/>
      <c r="FN17" s="285"/>
      <c r="FO17" s="285"/>
      <c r="FP17" s="291"/>
      <c r="FQ17" s="285"/>
      <c r="FR17" s="130"/>
      <c r="FS17" s="280"/>
      <c r="FT17" s="130"/>
      <c r="FU17" s="285"/>
      <c r="FV17" s="285"/>
      <c r="FW17" s="285"/>
      <c r="FX17" s="291"/>
      <c r="FY17" s="285"/>
      <c r="FZ17" s="130"/>
      <c r="GA17" s="280"/>
      <c r="GB17" s="130"/>
      <c r="GC17" s="285"/>
      <c r="GD17" s="285"/>
      <c r="GE17" s="285"/>
      <c r="GF17" s="291"/>
      <c r="GG17" s="285"/>
      <c r="GH17" s="130"/>
      <c r="GI17" s="280"/>
      <c r="GJ17" s="130"/>
      <c r="GK17" s="285"/>
      <c r="GL17" s="285"/>
      <c r="GM17" s="285"/>
      <c r="GN17" s="291"/>
      <c r="GO17" s="285"/>
      <c r="GP17" s="130"/>
      <c r="GQ17" s="280"/>
      <c r="GR17" s="130"/>
      <c r="GS17" s="285"/>
      <c r="GT17" s="285"/>
      <c r="GU17" s="285"/>
      <c r="GV17" s="291"/>
      <c r="GW17" s="285"/>
      <c r="GX17" s="130"/>
      <c r="GY17" s="280"/>
      <c r="GZ17" s="130"/>
      <c r="HA17" s="285"/>
      <c r="HB17" s="285"/>
      <c r="HC17" s="285"/>
      <c r="HD17" s="291"/>
      <c r="HE17" s="285"/>
      <c r="HF17" s="130"/>
      <c r="HG17" s="280"/>
      <c r="HH17" s="130"/>
      <c r="HI17" s="285"/>
      <c r="HJ17" s="285"/>
      <c r="HK17" s="285"/>
      <c r="HL17" s="291"/>
      <c r="HM17" s="285"/>
      <c r="HN17" s="130"/>
      <c r="HO17" s="280"/>
      <c r="HP17" s="130"/>
      <c r="HQ17" s="285"/>
      <c r="HR17" s="285"/>
      <c r="HS17" s="285"/>
      <c r="HT17" s="291"/>
      <c r="HU17" s="285"/>
      <c r="HV17" s="130"/>
      <c r="HW17" s="280"/>
      <c r="HX17" s="130"/>
      <c r="HY17" s="285"/>
      <c r="HZ17" s="285"/>
      <c r="IA17" s="285"/>
      <c r="IB17" s="291"/>
      <c r="IC17" s="285"/>
      <c r="ID17" s="130"/>
      <c r="IE17" s="280"/>
      <c r="IF17" s="130"/>
      <c r="IG17" s="285"/>
      <c r="IH17" s="285"/>
      <c r="II17" s="285"/>
      <c r="IJ17" s="291"/>
      <c r="IK17" s="285"/>
      <c r="IL17" s="130"/>
      <c r="IM17" s="280"/>
      <c r="IN17" s="130"/>
      <c r="IO17" s="285"/>
      <c r="IP17" s="285"/>
      <c r="IQ17" s="285"/>
      <c r="IR17" s="291"/>
      <c r="IS17" s="285"/>
      <c r="IT17" s="130"/>
      <c r="IU17" s="280"/>
      <c r="IV17" s="130"/>
    </row>
    <row r="18" spans="1:256" ht="12">
      <c r="A18" s="285" t="s">
        <v>554</v>
      </c>
      <c r="B18" s="285" t="s">
        <v>555</v>
      </c>
      <c r="C18" s="285">
        <v>15</v>
      </c>
      <c r="D18" s="291" t="s">
        <v>568</v>
      </c>
      <c r="E18" s="285" t="s">
        <v>560</v>
      </c>
      <c r="F18" s="130">
        <v>1</v>
      </c>
      <c r="G18" s="280"/>
      <c r="H18" s="130">
        <f t="shared" si="0"/>
        <v>0</v>
      </c>
      <c r="I18" s="285"/>
      <c r="J18" s="285"/>
      <c r="K18" s="285"/>
      <c r="L18" s="291"/>
      <c r="M18" s="285"/>
      <c r="N18" s="130"/>
      <c r="O18" s="280"/>
      <c r="P18" s="130"/>
      <c r="Q18" s="285"/>
      <c r="R18" s="285"/>
      <c r="S18" s="285"/>
      <c r="T18" s="291"/>
      <c r="U18" s="285"/>
      <c r="V18" s="130"/>
      <c r="W18" s="280"/>
      <c r="X18" s="130"/>
      <c r="Y18" s="285"/>
      <c r="Z18" s="285"/>
      <c r="AA18" s="285"/>
      <c r="AB18" s="291"/>
      <c r="AC18" s="285"/>
      <c r="AD18" s="130"/>
      <c r="AE18" s="280"/>
      <c r="AF18" s="130"/>
      <c r="AG18" s="285"/>
      <c r="AH18" s="285"/>
      <c r="AI18" s="285"/>
      <c r="AJ18" s="291"/>
      <c r="AK18" s="285"/>
      <c r="AL18" s="130"/>
      <c r="AM18" s="280"/>
      <c r="AN18" s="130"/>
      <c r="AO18" s="285"/>
      <c r="AP18" s="285"/>
      <c r="AQ18" s="285"/>
      <c r="AR18" s="291"/>
      <c r="AS18" s="285"/>
      <c r="AT18" s="130"/>
      <c r="AU18" s="280"/>
      <c r="AV18" s="130"/>
      <c r="AW18" s="285"/>
      <c r="AX18" s="285"/>
      <c r="AY18" s="285"/>
      <c r="AZ18" s="291"/>
      <c r="BA18" s="285"/>
      <c r="BB18" s="130"/>
      <c r="BC18" s="280"/>
      <c r="BD18" s="130"/>
      <c r="BE18" s="285"/>
      <c r="BF18" s="285"/>
      <c r="BG18" s="285"/>
      <c r="BH18" s="291"/>
      <c r="BI18" s="285"/>
      <c r="BJ18" s="130"/>
      <c r="BK18" s="280"/>
      <c r="BL18" s="130"/>
      <c r="BM18" s="285"/>
      <c r="BN18" s="285"/>
      <c r="BO18" s="285"/>
      <c r="BP18" s="291"/>
      <c r="BQ18" s="285"/>
      <c r="BR18" s="130"/>
      <c r="BS18" s="280"/>
      <c r="BT18" s="130"/>
      <c r="BU18" s="285"/>
      <c r="BV18" s="285"/>
      <c r="BW18" s="285"/>
      <c r="BX18" s="291"/>
      <c r="BY18" s="285"/>
      <c r="BZ18" s="130"/>
      <c r="CA18" s="280"/>
      <c r="CB18" s="130"/>
      <c r="CC18" s="285"/>
      <c r="CD18" s="285"/>
      <c r="CE18" s="285"/>
      <c r="CF18" s="291"/>
      <c r="CG18" s="285"/>
      <c r="CH18" s="130"/>
      <c r="CI18" s="280"/>
      <c r="CJ18" s="130"/>
      <c r="CK18" s="285"/>
      <c r="CL18" s="285"/>
      <c r="CM18" s="285"/>
      <c r="CN18" s="291"/>
      <c r="CO18" s="285"/>
      <c r="CP18" s="130"/>
      <c r="CQ18" s="280"/>
      <c r="CR18" s="130"/>
      <c r="CS18" s="285"/>
      <c r="CT18" s="285"/>
      <c r="CU18" s="285"/>
      <c r="CV18" s="291"/>
      <c r="CW18" s="285"/>
      <c r="CX18" s="130"/>
      <c r="CY18" s="280"/>
      <c r="CZ18" s="130"/>
      <c r="DA18" s="285"/>
      <c r="DB18" s="285"/>
      <c r="DC18" s="285"/>
      <c r="DD18" s="291"/>
      <c r="DE18" s="285"/>
      <c r="DF18" s="130"/>
      <c r="DG18" s="280"/>
      <c r="DH18" s="130"/>
      <c r="DI18" s="285"/>
      <c r="DJ18" s="285"/>
      <c r="DK18" s="285"/>
      <c r="DL18" s="291"/>
      <c r="DM18" s="285"/>
      <c r="DN18" s="130"/>
      <c r="DO18" s="280"/>
      <c r="DP18" s="130"/>
      <c r="DQ18" s="285"/>
      <c r="DR18" s="285"/>
      <c r="DS18" s="285"/>
      <c r="DT18" s="291"/>
      <c r="DU18" s="285"/>
      <c r="DV18" s="130"/>
      <c r="DW18" s="280"/>
      <c r="DX18" s="130"/>
      <c r="DY18" s="285"/>
      <c r="DZ18" s="285"/>
      <c r="EA18" s="285"/>
      <c r="EB18" s="291"/>
      <c r="EC18" s="285"/>
      <c r="ED18" s="130"/>
      <c r="EE18" s="280"/>
      <c r="EF18" s="130"/>
      <c r="EG18" s="285"/>
      <c r="EH18" s="285"/>
      <c r="EI18" s="285"/>
      <c r="EJ18" s="291"/>
      <c r="EK18" s="285"/>
      <c r="EL18" s="130"/>
      <c r="EM18" s="280"/>
      <c r="EN18" s="130"/>
      <c r="EO18" s="285"/>
      <c r="EP18" s="285"/>
      <c r="EQ18" s="285"/>
      <c r="ER18" s="291"/>
      <c r="ES18" s="285"/>
      <c r="ET18" s="130"/>
      <c r="EU18" s="280"/>
      <c r="EV18" s="130"/>
      <c r="EW18" s="285"/>
      <c r="EX18" s="285"/>
      <c r="EY18" s="285"/>
      <c r="EZ18" s="291"/>
      <c r="FA18" s="285"/>
      <c r="FB18" s="130"/>
      <c r="FC18" s="280"/>
      <c r="FD18" s="130"/>
      <c r="FE18" s="285"/>
      <c r="FF18" s="285"/>
      <c r="FG18" s="285"/>
      <c r="FH18" s="291"/>
      <c r="FI18" s="285"/>
      <c r="FJ18" s="130"/>
      <c r="FK18" s="280"/>
      <c r="FL18" s="130"/>
      <c r="FM18" s="285"/>
      <c r="FN18" s="285"/>
      <c r="FO18" s="285"/>
      <c r="FP18" s="291"/>
      <c r="FQ18" s="285"/>
      <c r="FR18" s="130"/>
      <c r="FS18" s="280"/>
      <c r="FT18" s="130"/>
      <c r="FU18" s="285"/>
      <c r="FV18" s="285"/>
      <c r="FW18" s="285"/>
      <c r="FX18" s="291"/>
      <c r="FY18" s="285"/>
      <c r="FZ18" s="130"/>
      <c r="GA18" s="280"/>
      <c r="GB18" s="130"/>
      <c r="GC18" s="285"/>
      <c r="GD18" s="285"/>
      <c r="GE18" s="285"/>
      <c r="GF18" s="291"/>
      <c r="GG18" s="285"/>
      <c r="GH18" s="130"/>
      <c r="GI18" s="280"/>
      <c r="GJ18" s="130"/>
      <c r="GK18" s="285"/>
      <c r="GL18" s="285"/>
      <c r="GM18" s="285"/>
      <c r="GN18" s="291"/>
      <c r="GO18" s="285"/>
      <c r="GP18" s="130"/>
      <c r="GQ18" s="280"/>
      <c r="GR18" s="130"/>
      <c r="GS18" s="285"/>
      <c r="GT18" s="285"/>
      <c r="GU18" s="285"/>
      <c r="GV18" s="291"/>
      <c r="GW18" s="285"/>
      <c r="GX18" s="130"/>
      <c r="GY18" s="280"/>
      <c r="GZ18" s="130"/>
      <c r="HA18" s="285"/>
      <c r="HB18" s="285"/>
      <c r="HC18" s="285"/>
      <c r="HD18" s="291"/>
      <c r="HE18" s="285"/>
      <c r="HF18" s="130"/>
      <c r="HG18" s="280"/>
      <c r="HH18" s="130"/>
      <c r="HI18" s="285"/>
      <c r="HJ18" s="285"/>
      <c r="HK18" s="285"/>
      <c r="HL18" s="291"/>
      <c r="HM18" s="285"/>
      <c r="HN18" s="130"/>
      <c r="HO18" s="280"/>
      <c r="HP18" s="130"/>
      <c r="HQ18" s="285"/>
      <c r="HR18" s="285"/>
      <c r="HS18" s="285"/>
      <c r="HT18" s="291"/>
      <c r="HU18" s="285"/>
      <c r="HV18" s="130"/>
      <c r="HW18" s="280"/>
      <c r="HX18" s="130"/>
      <c r="HY18" s="285"/>
      <c r="HZ18" s="285"/>
      <c r="IA18" s="285"/>
      <c r="IB18" s="291"/>
      <c r="IC18" s="285"/>
      <c r="ID18" s="130"/>
      <c r="IE18" s="280"/>
      <c r="IF18" s="130"/>
      <c r="IG18" s="285"/>
      <c r="IH18" s="285"/>
      <c r="II18" s="285"/>
      <c r="IJ18" s="291"/>
      <c r="IK18" s="285"/>
      <c r="IL18" s="130"/>
      <c r="IM18" s="280"/>
      <c r="IN18" s="130"/>
      <c r="IO18" s="285"/>
      <c r="IP18" s="285"/>
      <c r="IQ18" s="285"/>
      <c r="IR18" s="291"/>
      <c r="IS18" s="285"/>
      <c r="IT18" s="130"/>
      <c r="IU18" s="280"/>
      <c r="IV18" s="130"/>
    </row>
    <row r="19" spans="1:256" ht="12">
      <c r="A19" s="285" t="s">
        <v>554</v>
      </c>
      <c r="B19" s="285" t="s">
        <v>555</v>
      </c>
      <c r="C19" s="285">
        <v>16</v>
      </c>
      <c r="D19" s="291" t="s">
        <v>569</v>
      </c>
      <c r="E19" s="285" t="s">
        <v>560</v>
      </c>
      <c r="F19" s="130">
        <v>1</v>
      </c>
      <c r="G19" s="280">
        <v>1500</v>
      </c>
      <c r="H19" s="130">
        <f t="shared" si="0"/>
        <v>1500</v>
      </c>
      <c r="I19" s="285"/>
      <c r="J19" s="285"/>
      <c r="K19" s="285"/>
      <c r="L19" s="291"/>
      <c r="M19" s="285"/>
      <c r="N19" s="130"/>
      <c r="O19" s="280"/>
      <c r="P19" s="130"/>
      <c r="Q19" s="285"/>
      <c r="R19" s="285"/>
      <c r="S19" s="285"/>
      <c r="T19" s="291"/>
      <c r="U19" s="285"/>
      <c r="V19" s="130"/>
      <c r="W19" s="280"/>
      <c r="X19" s="130"/>
      <c r="Y19" s="285"/>
      <c r="Z19" s="285"/>
      <c r="AA19" s="285"/>
      <c r="AB19" s="291"/>
      <c r="AC19" s="285"/>
      <c r="AD19" s="130"/>
      <c r="AE19" s="280"/>
      <c r="AF19" s="130"/>
      <c r="AG19" s="285"/>
      <c r="AH19" s="285"/>
      <c r="AI19" s="285"/>
      <c r="AJ19" s="291"/>
      <c r="AK19" s="285"/>
      <c r="AL19" s="130"/>
      <c r="AM19" s="280"/>
      <c r="AN19" s="130"/>
      <c r="AO19" s="285"/>
      <c r="AP19" s="285"/>
      <c r="AQ19" s="285"/>
      <c r="AR19" s="291"/>
      <c r="AS19" s="285"/>
      <c r="AT19" s="130"/>
      <c r="AU19" s="280"/>
      <c r="AV19" s="130"/>
      <c r="AW19" s="285"/>
      <c r="AX19" s="285"/>
      <c r="AY19" s="285"/>
      <c r="AZ19" s="291"/>
      <c r="BA19" s="285"/>
      <c r="BB19" s="130"/>
      <c r="BC19" s="280"/>
      <c r="BD19" s="130"/>
      <c r="BE19" s="285"/>
      <c r="BF19" s="285"/>
      <c r="BG19" s="285"/>
      <c r="BH19" s="291"/>
      <c r="BI19" s="285"/>
      <c r="BJ19" s="130"/>
      <c r="BK19" s="280"/>
      <c r="BL19" s="130"/>
      <c r="BM19" s="285"/>
      <c r="BN19" s="285"/>
      <c r="BO19" s="285"/>
      <c r="BP19" s="291"/>
      <c r="BQ19" s="285"/>
      <c r="BR19" s="130"/>
      <c r="BS19" s="280"/>
      <c r="BT19" s="130"/>
      <c r="BU19" s="285"/>
      <c r="BV19" s="285"/>
      <c r="BW19" s="285"/>
      <c r="BX19" s="291"/>
      <c r="BY19" s="285"/>
      <c r="BZ19" s="130"/>
      <c r="CA19" s="280"/>
      <c r="CB19" s="130"/>
      <c r="CC19" s="285"/>
      <c r="CD19" s="285"/>
      <c r="CE19" s="285"/>
      <c r="CF19" s="291"/>
      <c r="CG19" s="285"/>
      <c r="CH19" s="130"/>
      <c r="CI19" s="280"/>
      <c r="CJ19" s="130"/>
      <c r="CK19" s="285"/>
      <c r="CL19" s="285"/>
      <c r="CM19" s="285"/>
      <c r="CN19" s="291"/>
      <c r="CO19" s="285"/>
      <c r="CP19" s="130"/>
      <c r="CQ19" s="280"/>
      <c r="CR19" s="130"/>
      <c r="CS19" s="285"/>
      <c r="CT19" s="285"/>
      <c r="CU19" s="285"/>
      <c r="CV19" s="291"/>
      <c r="CW19" s="285"/>
      <c r="CX19" s="130"/>
      <c r="CY19" s="280"/>
      <c r="CZ19" s="130"/>
      <c r="DA19" s="285"/>
      <c r="DB19" s="285"/>
      <c r="DC19" s="285"/>
      <c r="DD19" s="291"/>
      <c r="DE19" s="285"/>
      <c r="DF19" s="130"/>
      <c r="DG19" s="280"/>
      <c r="DH19" s="130"/>
      <c r="DI19" s="285"/>
      <c r="DJ19" s="285"/>
      <c r="DK19" s="285"/>
      <c r="DL19" s="291"/>
      <c r="DM19" s="285"/>
      <c r="DN19" s="130"/>
      <c r="DO19" s="280"/>
      <c r="DP19" s="130"/>
      <c r="DQ19" s="285"/>
      <c r="DR19" s="285"/>
      <c r="DS19" s="285"/>
      <c r="DT19" s="291"/>
      <c r="DU19" s="285"/>
      <c r="DV19" s="130"/>
      <c r="DW19" s="280"/>
      <c r="DX19" s="130"/>
      <c r="DY19" s="285"/>
      <c r="DZ19" s="285"/>
      <c r="EA19" s="285"/>
      <c r="EB19" s="291"/>
      <c r="EC19" s="285"/>
      <c r="ED19" s="130"/>
      <c r="EE19" s="280"/>
      <c r="EF19" s="130"/>
      <c r="EG19" s="285"/>
      <c r="EH19" s="285"/>
      <c r="EI19" s="285"/>
      <c r="EJ19" s="291"/>
      <c r="EK19" s="285"/>
      <c r="EL19" s="130"/>
      <c r="EM19" s="280"/>
      <c r="EN19" s="130"/>
      <c r="EO19" s="285"/>
      <c r="EP19" s="285"/>
      <c r="EQ19" s="285"/>
      <c r="ER19" s="291"/>
      <c r="ES19" s="285"/>
      <c r="ET19" s="130"/>
      <c r="EU19" s="280"/>
      <c r="EV19" s="130"/>
      <c r="EW19" s="285"/>
      <c r="EX19" s="285"/>
      <c r="EY19" s="285"/>
      <c r="EZ19" s="291"/>
      <c r="FA19" s="285"/>
      <c r="FB19" s="130"/>
      <c r="FC19" s="280"/>
      <c r="FD19" s="130"/>
      <c r="FE19" s="285"/>
      <c r="FF19" s="285"/>
      <c r="FG19" s="285"/>
      <c r="FH19" s="291"/>
      <c r="FI19" s="285"/>
      <c r="FJ19" s="130"/>
      <c r="FK19" s="280"/>
      <c r="FL19" s="130"/>
      <c r="FM19" s="285"/>
      <c r="FN19" s="285"/>
      <c r="FO19" s="285"/>
      <c r="FP19" s="291"/>
      <c r="FQ19" s="285"/>
      <c r="FR19" s="130"/>
      <c r="FS19" s="280"/>
      <c r="FT19" s="130"/>
      <c r="FU19" s="285"/>
      <c r="FV19" s="285"/>
      <c r="FW19" s="285"/>
      <c r="FX19" s="291"/>
      <c r="FY19" s="285"/>
      <c r="FZ19" s="130"/>
      <c r="GA19" s="280"/>
      <c r="GB19" s="130"/>
      <c r="GC19" s="285"/>
      <c r="GD19" s="285"/>
      <c r="GE19" s="285"/>
      <c r="GF19" s="291"/>
      <c r="GG19" s="285"/>
      <c r="GH19" s="130"/>
      <c r="GI19" s="280"/>
      <c r="GJ19" s="130"/>
      <c r="GK19" s="285"/>
      <c r="GL19" s="285"/>
      <c r="GM19" s="285"/>
      <c r="GN19" s="291"/>
      <c r="GO19" s="285"/>
      <c r="GP19" s="130"/>
      <c r="GQ19" s="280"/>
      <c r="GR19" s="130"/>
      <c r="GS19" s="285"/>
      <c r="GT19" s="285"/>
      <c r="GU19" s="285"/>
      <c r="GV19" s="291"/>
      <c r="GW19" s="285"/>
      <c r="GX19" s="130"/>
      <c r="GY19" s="280"/>
      <c r="GZ19" s="130"/>
      <c r="HA19" s="285"/>
      <c r="HB19" s="285"/>
      <c r="HC19" s="285"/>
      <c r="HD19" s="291"/>
      <c r="HE19" s="285"/>
      <c r="HF19" s="130"/>
      <c r="HG19" s="280"/>
      <c r="HH19" s="130"/>
      <c r="HI19" s="285"/>
      <c r="HJ19" s="285"/>
      <c r="HK19" s="285"/>
      <c r="HL19" s="291"/>
      <c r="HM19" s="285"/>
      <c r="HN19" s="130"/>
      <c r="HO19" s="280"/>
      <c r="HP19" s="130"/>
      <c r="HQ19" s="285"/>
      <c r="HR19" s="285"/>
      <c r="HS19" s="285"/>
      <c r="HT19" s="291"/>
      <c r="HU19" s="285"/>
      <c r="HV19" s="130"/>
      <c r="HW19" s="280"/>
      <c r="HX19" s="130"/>
      <c r="HY19" s="285"/>
      <c r="HZ19" s="285"/>
      <c r="IA19" s="285"/>
      <c r="IB19" s="291"/>
      <c r="IC19" s="285"/>
      <c r="ID19" s="130"/>
      <c r="IE19" s="280"/>
      <c r="IF19" s="130"/>
      <c r="IG19" s="285"/>
      <c r="IH19" s="285"/>
      <c r="II19" s="285"/>
      <c r="IJ19" s="291"/>
      <c r="IK19" s="285"/>
      <c r="IL19" s="130"/>
      <c r="IM19" s="280"/>
      <c r="IN19" s="130"/>
      <c r="IO19" s="285"/>
      <c r="IP19" s="285"/>
      <c r="IQ19" s="285"/>
      <c r="IR19" s="291"/>
      <c r="IS19" s="285"/>
      <c r="IT19" s="130"/>
      <c r="IU19" s="280"/>
      <c r="IV19" s="130"/>
    </row>
    <row r="20" spans="1:256" ht="12">
      <c r="A20" s="285" t="s">
        <v>554</v>
      </c>
      <c r="B20" s="285" t="s">
        <v>555</v>
      </c>
      <c r="C20" s="285">
        <v>17</v>
      </c>
      <c r="D20" s="291" t="s">
        <v>570</v>
      </c>
      <c r="E20" s="285" t="s">
        <v>560</v>
      </c>
      <c r="F20" s="130">
        <v>1</v>
      </c>
      <c r="G20" s="280">
        <v>500</v>
      </c>
      <c r="H20" s="130">
        <f t="shared" si="0"/>
        <v>500</v>
      </c>
      <c r="I20" s="285"/>
      <c r="J20" s="285"/>
      <c r="K20" s="285"/>
      <c r="L20" s="291"/>
      <c r="M20" s="285"/>
      <c r="N20" s="130"/>
      <c r="O20" s="280"/>
      <c r="P20" s="130"/>
      <c r="Q20" s="285"/>
      <c r="R20" s="285"/>
      <c r="S20" s="285"/>
      <c r="T20" s="291"/>
      <c r="U20" s="285"/>
      <c r="V20" s="130"/>
      <c r="W20" s="280"/>
      <c r="X20" s="130"/>
      <c r="Y20" s="285"/>
      <c r="Z20" s="285"/>
      <c r="AA20" s="285"/>
      <c r="AB20" s="291"/>
      <c r="AC20" s="285"/>
      <c r="AD20" s="130"/>
      <c r="AE20" s="280"/>
      <c r="AF20" s="130"/>
      <c r="AG20" s="285"/>
      <c r="AH20" s="285"/>
      <c r="AI20" s="285"/>
      <c r="AJ20" s="291"/>
      <c r="AK20" s="285"/>
      <c r="AL20" s="130"/>
      <c r="AM20" s="280"/>
      <c r="AN20" s="130"/>
      <c r="AO20" s="285"/>
      <c r="AP20" s="285"/>
      <c r="AQ20" s="285"/>
      <c r="AR20" s="291"/>
      <c r="AS20" s="285"/>
      <c r="AT20" s="130"/>
      <c r="AU20" s="280"/>
      <c r="AV20" s="130"/>
      <c r="AW20" s="285"/>
      <c r="AX20" s="285"/>
      <c r="AY20" s="285"/>
      <c r="AZ20" s="291"/>
      <c r="BA20" s="285"/>
      <c r="BB20" s="130"/>
      <c r="BC20" s="280"/>
      <c r="BD20" s="130"/>
      <c r="BE20" s="285"/>
      <c r="BF20" s="285"/>
      <c r="BG20" s="285"/>
      <c r="BH20" s="291"/>
      <c r="BI20" s="285"/>
      <c r="BJ20" s="130"/>
      <c r="BK20" s="280"/>
      <c r="BL20" s="130"/>
      <c r="BM20" s="285"/>
      <c r="BN20" s="285"/>
      <c r="BO20" s="285"/>
      <c r="BP20" s="291"/>
      <c r="BQ20" s="285"/>
      <c r="BR20" s="130"/>
      <c r="BS20" s="280"/>
      <c r="BT20" s="130"/>
      <c r="BU20" s="285"/>
      <c r="BV20" s="285"/>
      <c r="BW20" s="285"/>
      <c r="BX20" s="291"/>
      <c r="BY20" s="285"/>
      <c r="BZ20" s="130"/>
      <c r="CA20" s="280"/>
      <c r="CB20" s="130"/>
      <c r="CC20" s="285"/>
      <c r="CD20" s="285"/>
      <c r="CE20" s="285"/>
      <c r="CF20" s="291"/>
      <c r="CG20" s="285"/>
      <c r="CH20" s="130"/>
      <c r="CI20" s="280"/>
      <c r="CJ20" s="130"/>
      <c r="CK20" s="285"/>
      <c r="CL20" s="285"/>
      <c r="CM20" s="285"/>
      <c r="CN20" s="291"/>
      <c r="CO20" s="285"/>
      <c r="CP20" s="130"/>
      <c r="CQ20" s="280"/>
      <c r="CR20" s="130"/>
      <c r="CS20" s="285"/>
      <c r="CT20" s="285"/>
      <c r="CU20" s="285"/>
      <c r="CV20" s="291"/>
      <c r="CW20" s="285"/>
      <c r="CX20" s="130"/>
      <c r="CY20" s="280"/>
      <c r="CZ20" s="130"/>
      <c r="DA20" s="285"/>
      <c r="DB20" s="285"/>
      <c r="DC20" s="285"/>
      <c r="DD20" s="291"/>
      <c r="DE20" s="285"/>
      <c r="DF20" s="130"/>
      <c r="DG20" s="280"/>
      <c r="DH20" s="130"/>
      <c r="DI20" s="285"/>
      <c r="DJ20" s="285"/>
      <c r="DK20" s="285"/>
      <c r="DL20" s="291"/>
      <c r="DM20" s="285"/>
      <c r="DN20" s="130"/>
      <c r="DO20" s="280"/>
      <c r="DP20" s="130"/>
      <c r="DQ20" s="285"/>
      <c r="DR20" s="285"/>
      <c r="DS20" s="285"/>
      <c r="DT20" s="291"/>
      <c r="DU20" s="285"/>
      <c r="DV20" s="130"/>
      <c r="DW20" s="280"/>
      <c r="DX20" s="130"/>
      <c r="DY20" s="285"/>
      <c r="DZ20" s="285"/>
      <c r="EA20" s="285"/>
      <c r="EB20" s="291"/>
      <c r="EC20" s="285"/>
      <c r="ED20" s="130"/>
      <c r="EE20" s="280"/>
      <c r="EF20" s="130"/>
      <c r="EG20" s="285"/>
      <c r="EH20" s="285"/>
      <c r="EI20" s="285"/>
      <c r="EJ20" s="291"/>
      <c r="EK20" s="285"/>
      <c r="EL20" s="130"/>
      <c r="EM20" s="280"/>
      <c r="EN20" s="130"/>
      <c r="EO20" s="285"/>
      <c r="EP20" s="285"/>
      <c r="EQ20" s="285"/>
      <c r="ER20" s="291"/>
      <c r="ES20" s="285"/>
      <c r="ET20" s="130"/>
      <c r="EU20" s="280"/>
      <c r="EV20" s="130"/>
      <c r="EW20" s="285"/>
      <c r="EX20" s="285"/>
      <c r="EY20" s="285"/>
      <c r="EZ20" s="291"/>
      <c r="FA20" s="285"/>
      <c r="FB20" s="130"/>
      <c r="FC20" s="280"/>
      <c r="FD20" s="130"/>
      <c r="FE20" s="285"/>
      <c r="FF20" s="285"/>
      <c r="FG20" s="285"/>
      <c r="FH20" s="291"/>
      <c r="FI20" s="285"/>
      <c r="FJ20" s="130"/>
      <c r="FK20" s="280"/>
      <c r="FL20" s="130"/>
      <c r="FM20" s="285"/>
      <c r="FN20" s="285"/>
      <c r="FO20" s="285"/>
      <c r="FP20" s="291"/>
      <c r="FQ20" s="285"/>
      <c r="FR20" s="130"/>
      <c r="FS20" s="280"/>
      <c r="FT20" s="130"/>
      <c r="FU20" s="285"/>
      <c r="FV20" s="285"/>
      <c r="FW20" s="285"/>
      <c r="FX20" s="291"/>
      <c r="FY20" s="285"/>
      <c r="FZ20" s="130"/>
      <c r="GA20" s="280"/>
      <c r="GB20" s="130"/>
      <c r="GC20" s="285"/>
      <c r="GD20" s="285"/>
      <c r="GE20" s="285"/>
      <c r="GF20" s="291"/>
      <c r="GG20" s="285"/>
      <c r="GH20" s="130"/>
      <c r="GI20" s="280"/>
      <c r="GJ20" s="130"/>
      <c r="GK20" s="285"/>
      <c r="GL20" s="285"/>
      <c r="GM20" s="285"/>
      <c r="GN20" s="291"/>
      <c r="GO20" s="285"/>
      <c r="GP20" s="130"/>
      <c r="GQ20" s="280"/>
      <c r="GR20" s="130"/>
      <c r="GS20" s="285"/>
      <c r="GT20" s="285"/>
      <c r="GU20" s="285"/>
      <c r="GV20" s="291"/>
      <c r="GW20" s="285"/>
      <c r="GX20" s="130"/>
      <c r="GY20" s="280"/>
      <c r="GZ20" s="130"/>
      <c r="HA20" s="285"/>
      <c r="HB20" s="285"/>
      <c r="HC20" s="285"/>
      <c r="HD20" s="291"/>
      <c r="HE20" s="285"/>
      <c r="HF20" s="130"/>
      <c r="HG20" s="280"/>
      <c r="HH20" s="130"/>
      <c r="HI20" s="285"/>
      <c r="HJ20" s="285"/>
      <c r="HK20" s="285"/>
      <c r="HL20" s="291"/>
      <c r="HM20" s="285"/>
      <c r="HN20" s="130"/>
      <c r="HO20" s="280"/>
      <c r="HP20" s="130"/>
      <c r="HQ20" s="285"/>
      <c r="HR20" s="285"/>
      <c r="HS20" s="285"/>
      <c r="HT20" s="291"/>
      <c r="HU20" s="285"/>
      <c r="HV20" s="130"/>
      <c r="HW20" s="280"/>
      <c r="HX20" s="130"/>
      <c r="HY20" s="285"/>
      <c r="HZ20" s="285"/>
      <c r="IA20" s="285"/>
      <c r="IB20" s="291"/>
      <c r="IC20" s="285"/>
      <c r="ID20" s="130"/>
      <c r="IE20" s="280"/>
      <c r="IF20" s="130"/>
      <c r="IG20" s="285"/>
      <c r="IH20" s="285"/>
      <c r="II20" s="285"/>
      <c r="IJ20" s="291"/>
      <c r="IK20" s="285"/>
      <c r="IL20" s="130"/>
      <c r="IM20" s="280"/>
      <c r="IN20" s="130"/>
      <c r="IO20" s="285"/>
      <c r="IP20" s="285"/>
      <c r="IQ20" s="285"/>
      <c r="IR20" s="291"/>
      <c r="IS20" s="285"/>
      <c r="IT20" s="130"/>
      <c r="IU20" s="280"/>
      <c r="IV20" s="130"/>
    </row>
    <row r="21" spans="1:256" ht="12.75" customHeight="1">
      <c r="A21" s="285" t="s">
        <v>554</v>
      </c>
      <c r="B21" s="285" t="s">
        <v>555</v>
      </c>
      <c r="C21" s="285">
        <v>18</v>
      </c>
      <c r="D21" s="291" t="s">
        <v>109</v>
      </c>
      <c r="E21" s="285"/>
      <c r="F21" s="130"/>
      <c r="G21" s="280"/>
      <c r="H21" s="130"/>
      <c r="I21" s="285"/>
      <c r="J21" s="285"/>
      <c r="K21" s="285"/>
      <c r="L21" s="291"/>
      <c r="M21" s="285"/>
      <c r="N21" s="130"/>
      <c r="O21" s="280"/>
      <c r="P21" s="130"/>
      <c r="Q21" s="285"/>
      <c r="R21" s="285"/>
      <c r="S21" s="285"/>
      <c r="T21" s="291"/>
      <c r="U21" s="285"/>
      <c r="V21" s="130"/>
      <c r="W21" s="280"/>
      <c r="X21" s="130"/>
      <c r="Y21" s="285"/>
      <c r="Z21" s="285"/>
      <c r="AA21" s="285"/>
      <c r="AB21" s="291"/>
      <c r="AC21" s="285"/>
      <c r="AD21" s="130"/>
      <c r="AE21" s="280"/>
      <c r="AF21" s="130"/>
      <c r="AG21" s="285"/>
      <c r="AH21" s="285"/>
      <c r="AI21" s="285"/>
      <c r="AJ21" s="291"/>
      <c r="AK21" s="285"/>
      <c r="AL21" s="130"/>
      <c r="AM21" s="280"/>
      <c r="AN21" s="130"/>
      <c r="AO21" s="285"/>
      <c r="AP21" s="285"/>
      <c r="AQ21" s="285"/>
      <c r="AR21" s="291"/>
      <c r="AS21" s="285"/>
      <c r="AT21" s="130"/>
      <c r="AU21" s="280"/>
      <c r="AV21" s="130"/>
      <c r="AW21" s="285"/>
      <c r="AX21" s="285"/>
      <c r="AY21" s="285"/>
      <c r="AZ21" s="291"/>
      <c r="BA21" s="285"/>
      <c r="BB21" s="130"/>
      <c r="BC21" s="280"/>
      <c r="BD21" s="130"/>
      <c r="BE21" s="285"/>
      <c r="BF21" s="285"/>
      <c r="BG21" s="285"/>
      <c r="BH21" s="291"/>
      <c r="BI21" s="285"/>
      <c r="BJ21" s="130"/>
      <c r="BK21" s="280"/>
      <c r="BL21" s="130"/>
      <c r="BM21" s="285"/>
      <c r="BN21" s="285"/>
      <c r="BO21" s="285"/>
      <c r="BP21" s="291"/>
      <c r="BQ21" s="285"/>
      <c r="BR21" s="130"/>
      <c r="BS21" s="280"/>
      <c r="BT21" s="130"/>
      <c r="BU21" s="285"/>
      <c r="BV21" s="285"/>
      <c r="BW21" s="285"/>
      <c r="BX21" s="291"/>
      <c r="BY21" s="285"/>
      <c r="BZ21" s="130"/>
      <c r="CA21" s="280"/>
      <c r="CB21" s="130"/>
      <c r="CC21" s="285"/>
      <c r="CD21" s="285"/>
      <c r="CE21" s="285"/>
      <c r="CF21" s="291"/>
      <c r="CG21" s="285"/>
      <c r="CH21" s="130"/>
      <c r="CI21" s="280"/>
      <c r="CJ21" s="130"/>
      <c r="CK21" s="285"/>
      <c r="CL21" s="285"/>
      <c r="CM21" s="285"/>
      <c r="CN21" s="291"/>
      <c r="CO21" s="285"/>
      <c r="CP21" s="130"/>
      <c r="CQ21" s="280"/>
      <c r="CR21" s="130"/>
      <c r="CS21" s="285"/>
      <c r="CT21" s="285"/>
      <c r="CU21" s="285"/>
      <c r="CV21" s="291"/>
      <c r="CW21" s="285"/>
      <c r="CX21" s="130"/>
      <c r="CY21" s="280"/>
      <c r="CZ21" s="130"/>
      <c r="DA21" s="285"/>
      <c r="DB21" s="285"/>
      <c r="DC21" s="285"/>
      <c r="DD21" s="291"/>
      <c r="DE21" s="285"/>
      <c r="DF21" s="130"/>
      <c r="DG21" s="280"/>
      <c r="DH21" s="130"/>
      <c r="DI21" s="285"/>
      <c r="DJ21" s="285"/>
      <c r="DK21" s="285"/>
      <c r="DL21" s="291"/>
      <c r="DM21" s="285"/>
      <c r="DN21" s="130"/>
      <c r="DO21" s="280"/>
      <c r="DP21" s="130"/>
      <c r="DQ21" s="285"/>
      <c r="DR21" s="285"/>
      <c r="DS21" s="285"/>
      <c r="DT21" s="291"/>
      <c r="DU21" s="285"/>
      <c r="DV21" s="130"/>
      <c r="DW21" s="280"/>
      <c r="DX21" s="130"/>
      <c r="DY21" s="285"/>
      <c r="DZ21" s="285"/>
      <c r="EA21" s="285"/>
      <c r="EB21" s="291"/>
      <c r="EC21" s="285"/>
      <c r="ED21" s="130"/>
      <c r="EE21" s="280"/>
      <c r="EF21" s="130"/>
      <c r="EG21" s="285"/>
      <c r="EH21" s="285"/>
      <c r="EI21" s="285"/>
      <c r="EJ21" s="291"/>
      <c r="EK21" s="285"/>
      <c r="EL21" s="130"/>
      <c r="EM21" s="280"/>
      <c r="EN21" s="130"/>
      <c r="EO21" s="285"/>
      <c r="EP21" s="285"/>
      <c r="EQ21" s="285"/>
      <c r="ER21" s="291"/>
      <c r="ES21" s="285"/>
      <c r="ET21" s="130"/>
      <c r="EU21" s="280"/>
      <c r="EV21" s="130"/>
      <c r="EW21" s="285"/>
      <c r="EX21" s="285"/>
      <c r="EY21" s="285"/>
      <c r="EZ21" s="291"/>
      <c r="FA21" s="285"/>
      <c r="FB21" s="130"/>
      <c r="FC21" s="280"/>
      <c r="FD21" s="130"/>
      <c r="FE21" s="285"/>
      <c r="FF21" s="285"/>
      <c r="FG21" s="285"/>
      <c r="FH21" s="291"/>
      <c r="FI21" s="285"/>
      <c r="FJ21" s="130"/>
      <c r="FK21" s="280"/>
      <c r="FL21" s="130"/>
      <c r="FM21" s="285"/>
      <c r="FN21" s="285"/>
      <c r="FO21" s="285"/>
      <c r="FP21" s="291"/>
      <c r="FQ21" s="285"/>
      <c r="FR21" s="130"/>
      <c r="FS21" s="280"/>
      <c r="FT21" s="130"/>
      <c r="FU21" s="285"/>
      <c r="FV21" s="285"/>
      <c r="FW21" s="285"/>
      <c r="FX21" s="291"/>
      <c r="FY21" s="285"/>
      <c r="FZ21" s="130"/>
      <c r="GA21" s="280"/>
      <c r="GB21" s="130"/>
      <c r="GC21" s="285"/>
      <c r="GD21" s="285"/>
      <c r="GE21" s="285"/>
      <c r="GF21" s="291"/>
      <c r="GG21" s="285"/>
      <c r="GH21" s="130"/>
      <c r="GI21" s="280"/>
      <c r="GJ21" s="130"/>
      <c r="GK21" s="285"/>
      <c r="GL21" s="285"/>
      <c r="GM21" s="285"/>
      <c r="GN21" s="291"/>
      <c r="GO21" s="285"/>
      <c r="GP21" s="130"/>
      <c r="GQ21" s="280"/>
      <c r="GR21" s="130"/>
      <c r="GS21" s="285"/>
      <c r="GT21" s="285"/>
      <c r="GU21" s="285"/>
      <c r="GV21" s="291"/>
      <c r="GW21" s="285"/>
      <c r="GX21" s="130"/>
      <c r="GY21" s="280"/>
      <c r="GZ21" s="130"/>
      <c r="HA21" s="285"/>
      <c r="HB21" s="285"/>
      <c r="HC21" s="285"/>
      <c r="HD21" s="291"/>
      <c r="HE21" s="285"/>
      <c r="HF21" s="130"/>
      <c r="HG21" s="280"/>
      <c r="HH21" s="130"/>
      <c r="HI21" s="285"/>
      <c r="HJ21" s="285"/>
      <c r="HK21" s="285"/>
      <c r="HL21" s="291"/>
      <c r="HM21" s="285"/>
      <c r="HN21" s="130"/>
      <c r="HO21" s="280"/>
      <c r="HP21" s="130"/>
      <c r="HQ21" s="285"/>
      <c r="HR21" s="285"/>
      <c r="HS21" s="285"/>
      <c r="HT21" s="291"/>
      <c r="HU21" s="285"/>
      <c r="HV21" s="130"/>
      <c r="HW21" s="280"/>
      <c r="HX21" s="130"/>
      <c r="HY21" s="285"/>
      <c r="HZ21" s="285"/>
      <c r="IA21" s="285"/>
      <c r="IB21" s="291"/>
      <c r="IC21" s="285"/>
      <c r="ID21" s="130"/>
      <c r="IE21" s="280"/>
      <c r="IF21" s="130"/>
      <c r="IG21" s="285"/>
      <c r="IH21" s="285"/>
      <c r="II21" s="285"/>
      <c r="IJ21" s="291"/>
      <c r="IK21" s="285"/>
      <c r="IL21" s="130"/>
      <c r="IM21" s="280"/>
      <c r="IN21" s="130"/>
      <c r="IO21" s="285"/>
      <c r="IP21" s="285"/>
      <c r="IQ21" s="285"/>
      <c r="IR21" s="291"/>
      <c r="IS21" s="285"/>
      <c r="IT21" s="130"/>
      <c r="IU21" s="280"/>
      <c r="IV21" s="130"/>
    </row>
    <row r="22" spans="1:256" ht="12.75" customHeight="1">
      <c r="A22" s="285"/>
      <c r="B22" s="285"/>
      <c r="C22" s="285"/>
      <c r="D22" s="291" t="s">
        <v>571</v>
      </c>
      <c r="E22" s="285"/>
      <c r="F22" s="130"/>
      <c r="G22" s="280"/>
      <c r="H22" s="130"/>
      <c r="I22" s="285"/>
      <c r="J22" s="285"/>
      <c r="K22" s="285"/>
      <c r="L22" s="291"/>
      <c r="M22" s="285"/>
      <c r="N22" s="130"/>
      <c r="O22" s="280"/>
      <c r="P22" s="130"/>
      <c r="Q22" s="285"/>
      <c r="R22" s="285"/>
      <c r="S22" s="285"/>
      <c r="T22" s="291"/>
      <c r="U22" s="285"/>
      <c r="V22" s="130"/>
      <c r="W22" s="280"/>
      <c r="X22" s="130"/>
      <c r="Y22" s="285"/>
      <c r="Z22" s="285"/>
      <c r="AA22" s="285"/>
      <c r="AB22" s="291"/>
      <c r="AC22" s="285"/>
      <c r="AD22" s="130"/>
      <c r="AE22" s="280"/>
      <c r="AF22" s="130"/>
      <c r="AG22" s="285"/>
      <c r="AH22" s="285"/>
      <c r="AI22" s="285"/>
      <c r="AJ22" s="291"/>
      <c r="AK22" s="285"/>
      <c r="AL22" s="130"/>
      <c r="AM22" s="280"/>
      <c r="AN22" s="130"/>
      <c r="AO22" s="285"/>
      <c r="AP22" s="285"/>
      <c r="AQ22" s="285"/>
      <c r="AR22" s="291"/>
      <c r="AS22" s="285"/>
      <c r="AT22" s="130"/>
      <c r="AU22" s="280"/>
      <c r="AV22" s="130"/>
      <c r="AW22" s="285"/>
      <c r="AX22" s="285"/>
      <c r="AY22" s="285"/>
      <c r="AZ22" s="291"/>
      <c r="BA22" s="285"/>
      <c r="BB22" s="130"/>
      <c r="BC22" s="280"/>
      <c r="BD22" s="130"/>
      <c r="BE22" s="285"/>
      <c r="BF22" s="285"/>
      <c r="BG22" s="285"/>
      <c r="BH22" s="291"/>
      <c r="BI22" s="285"/>
      <c r="BJ22" s="130"/>
      <c r="BK22" s="280"/>
      <c r="BL22" s="130"/>
      <c r="BM22" s="285"/>
      <c r="BN22" s="285"/>
      <c r="BO22" s="285"/>
      <c r="BP22" s="291"/>
      <c r="BQ22" s="285"/>
      <c r="BR22" s="130"/>
      <c r="BS22" s="280"/>
      <c r="BT22" s="130"/>
      <c r="BU22" s="285"/>
      <c r="BV22" s="285"/>
      <c r="BW22" s="285"/>
      <c r="BX22" s="291"/>
      <c r="BY22" s="285"/>
      <c r="BZ22" s="130"/>
      <c r="CA22" s="280"/>
      <c r="CB22" s="130"/>
      <c r="CC22" s="285"/>
      <c r="CD22" s="285"/>
      <c r="CE22" s="285"/>
      <c r="CF22" s="291"/>
      <c r="CG22" s="285"/>
      <c r="CH22" s="130"/>
      <c r="CI22" s="280"/>
      <c r="CJ22" s="130"/>
      <c r="CK22" s="285"/>
      <c r="CL22" s="285"/>
      <c r="CM22" s="285"/>
      <c r="CN22" s="291"/>
      <c r="CO22" s="285"/>
      <c r="CP22" s="130"/>
      <c r="CQ22" s="280"/>
      <c r="CR22" s="130"/>
      <c r="CS22" s="285"/>
      <c r="CT22" s="285"/>
      <c r="CU22" s="285"/>
      <c r="CV22" s="291"/>
      <c r="CW22" s="285"/>
      <c r="CX22" s="130"/>
      <c r="CY22" s="280"/>
      <c r="CZ22" s="130"/>
      <c r="DA22" s="285"/>
      <c r="DB22" s="285"/>
      <c r="DC22" s="285"/>
      <c r="DD22" s="291"/>
      <c r="DE22" s="285"/>
      <c r="DF22" s="130"/>
      <c r="DG22" s="280"/>
      <c r="DH22" s="130"/>
      <c r="DI22" s="285"/>
      <c r="DJ22" s="285"/>
      <c r="DK22" s="285"/>
      <c r="DL22" s="291"/>
      <c r="DM22" s="285"/>
      <c r="DN22" s="130"/>
      <c r="DO22" s="280"/>
      <c r="DP22" s="130"/>
      <c r="DQ22" s="285"/>
      <c r="DR22" s="285"/>
      <c r="DS22" s="285"/>
      <c r="DT22" s="291"/>
      <c r="DU22" s="285"/>
      <c r="DV22" s="130"/>
      <c r="DW22" s="280"/>
      <c r="DX22" s="130"/>
      <c r="DY22" s="285"/>
      <c r="DZ22" s="285"/>
      <c r="EA22" s="285"/>
      <c r="EB22" s="291"/>
      <c r="EC22" s="285"/>
      <c r="ED22" s="130"/>
      <c r="EE22" s="280"/>
      <c r="EF22" s="130"/>
      <c r="EG22" s="285"/>
      <c r="EH22" s="285"/>
      <c r="EI22" s="285"/>
      <c r="EJ22" s="291"/>
      <c r="EK22" s="285"/>
      <c r="EL22" s="130"/>
      <c r="EM22" s="280"/>
      <c r="EN22" s="130"/>
      <c r="EO22" s="285"/>
      <c r="EP22" s="285"/>
      <c r="EQ22" s="285"/>
      <c r="ER22" s="291"/>
      <c r="ES22" s="285"/>
      <c r="ET22" s="130"/>
      <c r="EU22" s="280"/>
      <c r="EV22" s="130"/>
      <c r="EW22" s="285"/>
      <c r="EX22" s="285"/>
      <c r="EY22" s="285"/>
      <c r="EZ22" s="291"/>
      <c r="FA22" s="285"/>
      <c r="FB22" s="130"/>
      <c r="FC22" s="280"/>
      <c r="FD22" s="130"/>
      <c r="FE22" s="285"/>
      <c r="FF22" s="285"/>
      <c r="FG22" s="285"/>
      <c r="FH22" s="291"/>
      <c r="FI22" s="285"/>
      <c r="FJ22" s="130"/>
      <c r="FK22" s="280"/>
      <c r="FL22" s="130"/>
      <c r="FM22" s="285"/>
      <c r="FN22" s="285"/>
      <c r="FO22" s="285"/>
      <c r="FP22" s="291"/>
      <c r="FQ22" s="285"/>
      <c r="FR22" s="130"/>
      <c r="FS22" s="280"/>
      <c r="FT22" s="130"/>
      <c r="FU22" s="285"/>
      <c r="FV22" s="285"/>
      <c r="FW22" s="285"/>
      <c r="FX22" s="291"/>
      <c r="FY22" s="285"/>
      <c r="FZ22" s="130"/>
      <c r="GA22" s="280"/>
      <c r="GB22" s="130"/>
      <c r="GC22" s="285"/>
      <c r="GD22" s="285"/>
      <c r="GE22" s="285"/>
      <c r="GF22" s="291"/>
      <c r="GG22" s="285"/>
      <c r="GH22" s="130"/>
      <c r="GI22" s="280"/>
      <c r="GJ22" s="130"/>
      <c r="GK22" s="285"/>
      <c r="GL22" s="285"/>
      <c r="GM22" s="285"/>
      <c r="GN22" s="291"/>
      <c r="GO22" s="285"/>
      <c r="GP22" s="130"/>
      <c r="GQ22" s="280"/>
      <c r="GR22" s="130"/>
      <c r="GS22" s="285"/>
      <c r="GT22" s="285"/>
      <c r="GU22" s="285"/>
      <c r="GV22" s="291"/>
      <c r="GW22" s="285"/>
      <c r="GX22" s="130"/>
      <c r="GY22" s="280"/>
      <c r="GZ22" s="130"/>
      <c r="HA22" s="285"/>
      <c r="HB22" s="285"/>
      <c r="HC22" s="285"/>
      <c r="HD22" s="291"/>
      <c r="HE22" s="285"/>
      <c r="HF22" s="130"/>
      <c r="HG22" s="280"/>
      <c r="HH22" s="130"/>
      <c r="HI22" s="285"/>
      <c r="HJ22" s="285"/>
      <c r="HK22" s="285"/>
      <c r="HL22" s="291"/>
      <c r="HM22" s="285"/>
      <c r="HN22" s="130"/>
      <c r="HO22" s="280"/>
      <c r="HP22" s="130"/>
      <c r="HQ22" s="285"/>
      <c r="HR22" s="285"/>
      <c r="HS22" s="285"/>
      <c r="HT22" s="291"/>
      <c r="HU22" s="285"/>
      <c r="HV22" s="130"/>
      <c r="HW22" s="280"/>
      <c r="HX22" s="130"/>
      <c r="HY22" s="285"/>
      <c r="HZ22" s="285"/>
      <c r="IA22" s="285"/>
      <c r="IB22" s="291"/>
      <c r="IC22" s="285"/>
      <c r="ID22" s="130"/>
      <c r="IE22" s="280"/>
      <c r="IF22" s="130"/>
      <c r="IG22" s="285"/>
      <c r="IH22" s="285"/>
      <c r="II22" s="285"/>
      <c r="IJ22" s="291"/>
      <c r="IK22" s="285"/>
      <c r="IL22" s="130"/>
      <c r="IM22" s="280"/>
      <c r="IN22" s="130"/>
      <c r="IO22" s="285"/>
      <c r="IP22" s="285"/>
      <c r="IQ22" s="285"/>
      <c r="IR22" s="291"/>
      <c r="IS22" s="285"/>
      <c r="IT22" s="130"/>
      <c r="IU22" s="280"/>
      <c r="IV22" s="130"/>
    </row>
    <row r="23" spans="1:256" ht="12.75" customHeight="1">
      <c r="A23" s="285"/>
      <c r="B23" s="285"/>
      <c r="C23" s="285"/>
      <c r="D23" s="291" t="s">
        <v>572</v>
      </c>
      <c r="E23" s="285"/>
      <c r="F23" s="130"/>
      <c r="G23" s="280"/>
      <c r="H23" s="130"/>
      <c r="I23" s="285"/>
      <c r="J23" s="285"/>
      <c r="K23" s="285"/>
      <c r="L23" s="291"/>
      <c r="M23" s="285"/>
      <c r="N23" s="130"/>
      <c r="O23" s="280"/>
      <c r="P23" s="130"/>
      <c r="Q23" s="285"/>
      <c r="R23" s="285"/>
      <c r="S23" s="285"/>
      <c r="T23" s="291"/>
      <c r="U23" s="285"/>
      <c r="V23" s="130"/>
      <c r="W23" s="280"/>
      <c r="X23" s="130"/>
      <c r="Y23" s="285"/>
      <c r="Z23" s="285"/>
      <c r="AA23" s="285"/>
      <c r="AB23" s="291"/>
      <c r="AC23" s="285"/>
      <c r="AD23" s="130"/>
      <c r="AE23" s="280"/>
      <c r="AF23" s="130"/>
      <c r="AG23" s="285"/>
      <c r="AH23" s="285"/>
      <c r="AI23" s="285"/>
      <c r="AJ23" s="291"/>
      <c r="AK23" s="285"/>
      <c r="AL23" s="130"/>
      <c r="AM23" s="280"/>
      <c r="AN23" s="130"/>
      <c r="AO23" s="285"/>
      <c r="AP23" s="285"/>
      <c r="AQ23" s="285"/>
      <c r="AR23" s="291"/>
      <c r="AS23" s="285"/>
      <c r="AT23" s="130"/>
      <c r="AU23" s="280"/>
      <c r="AV23" s="130"/>
      <c r="AW23" s="285"/>
      <c r="AX23" s="285"/>
      <c r="AY23" s="285"/>
      <c r="AZ23" s="291"/>
      <c r="BA23" s="285"/>
      <c r="BB23" s="130"/>
      <c r="BC23" s="280"/>
      <c r="BD23" s="130"/>
      <c r="BE23" s="285"/>
      <c r="BF23" s="285"/>
      <c r="BG23" s="285"/>
      <c r="BH23" s="291"/>
      <c r="BI23" s="285"/>
      <c r="BJ23" s="130"/>
      <c r="BK23" s="280"/>
      <c r="BL23" s="130"/>
      <c r="BM23" s="285"/>
      <c r="BN23" s="285"/>
      <c r="BO23" s="285"/>
      <c r="BP23" s="291"/>
      <c r="BQ23" s="285"/>
      <c r="BR23" s="130"/>
      <c r="BS23" s="280"/>
      <c r="BT23" s="130"/>
      <c r="BU23" s="285"/>
      <c r="BV23" s="285"/>
      <c r="BW23" s="285"/>
      <c r="BX23" s="291"/>
      <c r="BY23" s="285"/>
      <c r="BZ23" s="130"/>
      <c r="CA23" s="280"/>
      <c r="CB23" s="130"/>
      <c r="CC23" s="285"/>
      <c r="CD23" s="285"/>
      <c r="CE23" s="285"/>
      <c r="CF23" s="291"/>
      <c r="CG23" s="285"/>
      <c r="CH23" s="130"/>
      <c r="CI23" s="280"/>
      <c r="CJ23" s="130"/>
      <c r="CK23" s="285"/>
      <c r="CL23" s="285"/>
      <c r="CM23" s="285"/>
      <c r="CN23" s="291"/>
      <c r="CO23" s="285"/>
      <c r="CP23" s="130"/>
      <c r="CQ23" s="280"/>
      <c r="CR23" s="130"/>
      <c r="CS23" s="285"/>
      <c r="CT23" s="285"/>
      <c r="CU23" s="285"/>
      <c r="CV23" s="291"/>
      <c r="CW23" s="285"/>
      <c r="CX23" s="130"/>
      <c r="CY23" s="280"/>
      <c r="CZ23" s="130"/>
      <c r="DA23" s="285"/>
      <c r="DB23" s="285"/>
      <c r="DC23" s="285"/>
      <c r="DD23" s="291"/>
      <c r="DE23" s="285"/>
      <c r="DF23" s="130"/>
      <c r="DG23" s="280"/>
      <c r="DH23" s="130"/>
      <c r="DI23" s="285"/>
      <c r="DJ23" s="285"/>
      <c r="DK23" s="285"/>
      <c r="DL23" s="291"/>
      <c r="DM23" s="285"/>
      <c r="DN23" s="130"/>
      <c r="DO23" s="280"/>
      <c r="DP23" s="130"/>
      <c r="DQ23" s="285"/>
      <c r="DR23" s="285"/>
      <c r="DS23" s="285"/>
      <c r="DT23" s="291"/>
      <c r="DU23" s="285"/>
      <c r="DV23" s="130"/>
      <c r="DW23" s="280"/>
      <c r="DX23" s="130"/>
      <c r="DY23" s="285"/>
      <c r="DZ23" s="285"/>
      <c r="EA23" s="285"/>
      <c r="EB23" s="291"/>
      <c r="EC23" s="285"/>
      <c r="ED23" s="130"/>
      <c r="EE23" s="280"/>
      <c r="EF23" s="130"/>
      <c r="EG23" s="285"/>
      <c r="EH23" s="285"/>
      <c r="EI23" s="285"/>
      <c r="EJ23" s="291"/>
      <c r="EK23" s="285"/>
      <c r="EL23" s="130"/>
      <c r="EM23" s="280"/>
      <c r="EN23" s="130"/>
      <c r="EO23" s="285"/>
      <c r="EP23" s="285"/>
      <c r="EQ23" s="285"/>
      <c r="ER23" s="291"/>
      <c r="ES23" s="285"/>
      <c r="ET23" s="130"/>
      <c r="EU23" s="280"/>
      <c r="EV23" s="130"/>
      <c r="EW23" s="285"/>
      <c r="EX23" s="285"/>
      <c r="EY23" s="285"/>
      <c r="EZ23" s="291"/>
      <c r="FA23" s="285"/>
      <c r="FB23" s="130"/>
      <c r="FC23" s="280"/>
      <c r="FD23" s="130"/>
      <c r="FE23" s="285"/>
      <c r="FF23" s="285"/>
      <c r="FG23" s="285"/>
      <c r="FH23" s="291"/>
      <c r="FI23" s="285"/>
      <c r="FJ23" s="130"/>
      <c r="FK23" s="280"/>
      <c r="FL23" s="130"/>
      <c r="FM23" s="285"/>
      <c r="FN23" s="285"/>
      <c r="FO23" s="285"/>
      <c r="FP23" s="291"/>
      <c r="FQ23" s="285"/>
      <c r="FR23" s="130"/>
      <c r="FS23" s="280"/>
      <c r="FT23" s="130"/>
      <c r="FU23" s="285"/>
      <c r="FV23" s="285"/>
      <c r="FW23" s="285"/>
      <c r="FX23" s="291"/>
      <c r="FY23" s="285"/>
      <c r="FZ23" s="130"/>
      <c r="GA23" s="280"/>
      <c r="GB23" s="130"/>
      <c r="GC23" s="285"/>
      <c r="GD23" s="285"/>
      <c r="GE23" s="285"/>
      <c r="GF23" s="291"/>
      <c r="GG23" s="285"/>
      <c r="GH23" s="130"/>
      <c r="GI23" s="280"/>
      <c r="GJ23" s="130"/>
      <c r="GK23" s="285"/>
      <c r="GL23" s="285"/>
      <c r="GM23" s="285"/>
      <c r="GN23" s="291"/>
      <c r="GO23" s="285"/>
      <c r="GP23" s="130"/>
      <c r="GQ23" s="280"/>
      <c r="GR23" s="130"/>
      <c r="GS23" s="285"/>
      <c r="GT23" s="285"/>
      <c r="GU23" s="285"/>
      <c r="GV23" s="291"/>
      <c r="GW23" s="285"/>
      <c r="GX23" s="130"/>
      <c r="GY23" s="280"/>
      <c r="GZ23" s="130"/>
      <c r="HA23" s="285"/>
      <c r="HB23" s="285"/>
      <c r="HC23" s="285"/>
      <c r="HD23" s="291"/>
      <c r="HE23" s="285"/>
      <c r="HF23" s="130"/>
      <c r="HG23" s="280"/>
      <c r="HH23" s="130"/>
      <c r="HI23" s="285"/>
      <c r="HJ23" s="285"/>
      <c r="HK23" s="285"/>
      <c r="HL23" s="291"/>
      <c r="HM23" s="285"/>
      <c r="HN23" s="130"/>
      <c r="HO23" s="280"/>
      <c r="HP23" s="130"/>
      <c r="HQ23" s="285"/>
      <c r="HR23" s="285"/>
      <c r="HS23" s="285"/>
      <c r="HT23" s="291"/>
      <c r="HU23" s="285"/>
      <c r="HV23" s="130"/>
      <c r="HW23" s="280"/>
      <c r="HX23" s="130"/>
      <c r="HY23" s="285"/>
      <c r="HZ23" s="285"/>
      <c r="IA23" s="285"/>
      <c r="IB23" s="291"/>
      <c r="IC23" s="285"/>
      <c r="ID23" s="130"/>
      <c r="IE23" s="280"/>
      <c r="IF23" s="130"/>
      <c r="IG23" s="285"/>
      <c r="IH23" s="285"/>
      <c r="II23" s="285"/>
      <c r="IJ23" s="291"/>
      <c r="IK23" s="285"/>
      <c r="IL23" s="130"/>
      <c r="IM23" s="280"/>
      <c r="IN23" s="130"/>
      <c r="IO23" s="285"/>
      <c r="IP23" s="285"/>
      <c r="IQ23" s="285"/>
      <c r="IR23" s="291"/>
      <c r="IS23" s="285"/>
      <c r="IT23" s="130"/>
      <c r="IU23" s="280"/>
      <c r="IV23" s="130"/>
    </row>
    <row r="24" spans="1:256" ht="12.75" customHeight="1">
      <c r="A24" s="285"/>
      <c r="B24" s="285"/>
      <c r="C24" s="285"/>
      <c r="D24" s="291" t="s">
        <v>573</v>
      </c>
      <c r="E24" s="285" t="s">
        <v>574</v>
      </c>
      <c r="F24" s="130">
        <v>50</v>
      </c>
      <c r="G24" s="280">
        <v>45</v>
      </c>
      <c r="H24" s="130">
        <f>G24*F24</f>
        <v>2250</v>
      </c>
      <c r="I24" s="285"/>
      <c r="J24" s="285"/>
      <c r="K24" s="285"/>
      <c r="L24" s="291"/>
      <c r="M24" s="285"/>
      <c r="N24" s="130"/>
      <c r="O24" s="280"/>
      <c r="P24" s="130"/>
      <c r="Q24" s="285"/>
      <c r="R24" s="285"/>
      <c r="S24" s="285"/>
      <c r="T24" s="291"/>
      <c r="U24" s="285"/>
      <c r="V24" s="130"/>
      <c r="W24" s="280"/>
      <c r="X24" s="130"/>
      <c r="Y24" s="285"/>
      <c r="Z24" s="285"/>
      <c r="AA24" s="285"/>
      <c r="AB24" s="291"/>
      <c r="AC24" s="285"/>
      <c r="AD24" s="130"/>
      <c r="AE24" s="280"/>
      <c r="AF24" s="130"/>
      <c r="AG24" s="285"/>
      <c r="AH24" s="285"/>
      <c r="AI24" s="285"/>
      <c r="AJ24" s="291"/>
      <c r="AK24" s="285"/>
      <c r="AL24" s="130"/>
      <c r="AM24" s="280"/>
      <c r="AN24" s="130"/>
      <c r="AO24" s="285"/>
      <c r="AP24" s="285"/>
      <c r="AQ24" s="285"/>
      <c r="AR24" s="291"/>
      <c r="AS24" s="285"/>
      <c r="AT24" s="130"/>
      <c r="AU24" s="280"/>
      <c r="AV24" s="130"/>
      <c r="AW24" s="285"/>
      <c r="AX24" s="285"/>
      <c r="AY24" s="285"/>
      <c r="AZ24" s="291"/>
      <c r="BA24" s="285"/>
      <c r="BB24" s="130"/>
      <c r="BC24" s="280"/>
      <c r="BD24" s="130"/>
      <c r="BE24" s="285"/>
      <c r="BF24" s="285"/>
      <c r="BG24" s="285"/>
      <c r="BH24" s="291"/>
      <c r="BI24" s="285"/>
      <c r="BJ24" s="130"/>
      <c r="BK24" s="280"/>
      <c r="BL24" s="130"/>
      <c r="BM24" s="285"/>
      <c r="BN24" s="285"/>
      <c r="BO24" s="285"/>
      <c r="BP24" s="291"/>
      <c r="BQ24" s="285"/>
      <c r="BR24" s="130"/>
      <c r="BS24" s="280"/>
      <c r="BT24" s="130"/>
      <c r="BU24" s="285"/>
      <c r="BV24" s="285"/>
      <c r="BW24" s="285"/>
      <c r="BX24" s="291"/>
      <c r="BY24" s="285"/>
      <c r="BZ24" s="130"/>
      <c r="CA24" s="280"/>
      <c r="CB24" s="130"/>
      <c r="CC24" s="285"/>
      <c r="CD24" s="285"/>
      <c r="CE24" s="285"/>
      <c r="CF24" s="291"/>
      <c r="CG24" s="285"/>
      <c r="CH24" s="130"/>
      <c r="CI24" s="280"/>
      <c r="CJ24" s="130"/>
      <c r="CK24" s="285"/>
      <c r="CL24" s="285"/>
      <c r="CM24" s="285"/>
      <c r="CN24" s="291"/>
      <c r="CO24" s="285"/>
      <c r="CP24" s="130"/>
      <c r="CQ24" s="280"/>
      <c r="CR24" s="130"/>
      <c r="CS24" s="285"/>
      <c r="CT24" s="285"/>
      <c r="CU24" s="285"/>
      <c r="CV24" s="291"/>
      <c r="CW24" s="285"/>
      <c r="CX24" s="130"/>
      <c r="CY24" s="280"/>
      <c r="CZ24" s="130"/>
      <c r="DA24" s="285"/>
      <c r="DB24" s="285"/>
      <c r="DC24" s="285"/>
      <c r="DD24" s="291"/>
      <c r="DE24" s="285"/>
      <c r="DF24" s="130"/>
      <c r="DG24" s="280"/>
      <c r="DH24" s="130"/>
      <c r="DI24" s="285"/>
      <c r="DJ24" s="285"/>
      <c r="DK24" s="285"/>
      <c r="DL24" s="291"/>
      <c r="DM24" s="285"/>
      <c r="DN24" s="130"/>
      <c r="DO24" s="280"/>
      <c r="DP24" s="130"/>
      <c r="DQ24" s="285"/>
      <c r="DR24" s="285"/>
      <c r="DS24" s="285"/>
      <c r="DT24" s="291"/>
      <c r="DU24" s="285"/>
      <c r="DV24" s="130"/>
      <c r="DW24" s="280"/>
      <c r="DX24" s="130"/>
      <c r="DY24" s="285"/>
      <c r="DZ24" s="285"/>
      <c r="EA24" s="285"/>
      <c r="EB24" s="291"/>
      <c r="EC24" s="285"/>
      <c r="ED24" s="130"/>
      <c r="EE24" s="280"/>
      <c r="EF24" s="130"/>
      <c r="EG24" s="285"/>
      <c r="EH24" s="285"/>
      <c r="EI24" s="285"/>
      <c r="EJ24" s="291"/>
      <c r="EK24" s="285"/>
      <c r="EL24" s="130"/>
      <c r="EM24" s="280"/>
      <c r="EN24" s="130"/>
      <c r="EO24" s="285"/>
      <c r="EP24" s="285"/>
      <c r="EQ24" s="285"/>
      <c r="ER24" s="291"/>
      <c r="ES24" s="285"/>
      <c r="ET24" s="130"/>
      <c r="EU24" s="280"/>
      <c r="EV24" s="130"/>
      <c r="EW24" s="285"/>
      <c r="EX24" s="285"/>
      <c r="EY24" s="285"/>
      <c r="EZ24" s="291"/>
      <c r="FA24" s="285"/>
      <c r="FB24" s="130"/>
      <c r="FC24" s="280"/>
      <c r="FD24" s="130"/>
      <c r="FE24" s="285"/>
      <c r="FF24" s="285"/>
      <c r="FG24" s="285"/>
      <c r="FH24" s="291"/>
      <c r="FI24" s="285"/>
      <c r="FJ24" s="130"/>
      <c r="FK24" s="280"/>
      <c r="FL24" s="130"/>
      <c r="FM24" s="285"/>
      <c r="FN24" s="285"/>
      <c r="FO24" s="285"/>
      <c r="FP24" s="291"/>
      <c r="FQ24" s="285"/>
      <c r="FR24" s="130"/>
      <c r="FS24" s="280"/>
      <c r="FT24" s="130"/>
      <c r="FU24" s="285"/>
      <c r="FV24" s="285"/>
      <c r="FW24" s="285"/>
      <c r="FX24" s="291"/>
      <c r="FY24" s="285"/>
      <c r="FZ24" s="130"/>
      <c r="GA24" s="280"/>
      <c r="GB24" s="130"/>
      <c r="GC24" s="285"/>
      <c r="GD24" s="285"/>
      <c r="GE24" s="285"/>
      <c r="GF24" s="291"/>
      <c r="GG24" s="285"/>
      <c r="GH24" s="130"/>
      <c r="GI24" s="280"/>
      <c r="GJ24" s="130"/>
      <c r="GK24" s="285"/>
      <c r="GL24" s="285"/>
      <c r="GM24" s="285"/>
      <c r="GN24" s="291"/>
      <c r="GO24" s="285"/>
      <c r="GP24" s="130"/>
      <c r="GQ24" s="280"/>
      <c r="GR24" s="130"/>
      <c r="GS24" s="285"/>
      <c r="GT24" s="285"/>
      <c r="GU24" s="285"/>
      <c r="GV24" s="291"/>
      <c r="GW24" s="285"/>
      <c r="GX24" s="130"/>
      <c r="GY24" s="280"/>
      <c r="GZ24" s="130"/>
      <c r="HA24" s="285"/>
      <c r="HB24" s="285"/>
      <c r="HC24" s="285"/>
      <c r="HD24" s="291"/>
      <c r="HE24" s="285"/>
      <c r="HF24" s="130"/>
      <c r="HG24" s="280"/>
      <c r="HH24" s="130"/>
      <c r="HI24" s="285"/>
      <c r="HJ24" s="285"/>
      <c r="HK24" s="285"/>
      <c r="HL24" s="291"/>
      <c r="HM24" s="285"/>
      <c r="HN24" s="130"/>
      <c r="HO24" s="280"/>
      <c r="HP24" s="130"/>
      <c r="HQ24" s="285"/>
      <c r="HR24" s="285"/>
      <c r="HS24" s="285"/>
      <c r="HT24" s="291"/>
      <c r="HU24" s="285"/>
      <c r="HV24" s="130"/>
      <c r="HW24" s="280"/>
      <c r="HX24" s="130"/>
      <c r="HY24" s="285"/>
      <c r="HZ24" s="285"/>
      <c r="IA24" s="285"/>
      <c r="IB24" s="291"/>
      <c r="IC24" s="285"/>
      <c r="ID24" s="130"/>
      <c r="IE24" s="280"/>
      <c r="IF24" s="130"/>
      <c r="IG24" s="285"/>
      <c r="IH24" s="285"/>
      <c r="II24" s="285"/>
      <c r="IJ24" s="291"/>
      <c r="IK24" s="285"/>
      <c r="IL24" s="130"/>
      <c r="IM24" s="280"/>
      <c r="IN24" s="130"/>
      <c r="IO24" s="285"/>
      <c r="IP24" s="285"/>
      <c r="IQ24" s="285"/>
      <c r="IR24" s="291"/>
      <c r="IS24" s="285"/>
      <c r="IT24" s="130"/>
      <c r="IU24" s="280"/>
      <c r="IV24" s="130"/>
    </row>
    <row r="25" spans="1:256" ht="12">
      <c r="A25" s="285" t="s">
        <v>554</v>
      </c>
      <c r="B25" s="285" t="s">
        <v>555</v>
      </c>
      <c r="C25" s="285">
        <v>19</v>
      </c>
      <c r="D25" s="291" t="s">
        <v>575</v>
      </c>
      <c r="E25" s="285"/>
      <c r="F25" s="130"/>
      <c r="G25" s="280"/>
      <c r="H25" s="130"/>
      <c r="I25" s="285"/>
      <c r="J25" s="285"/>
      <c r="K25" s="285"/>
      <c r="L25" s="291"/>
      <c r="M25" s="285"/>
      <c r="N25" s="130"/>
      <c r="O25" s="280"/>
      <c r="P25" s="130"/>
      <c r="Q25" s="285"/>
      <c r="R25" s="285"/>
      <c r="S25" s="285"/>
      <c r="T25" s="291"/>
      <c r="U25" s="285"/>
      <c r="V25" s="130"/>
      <c r="W25" s="280"/>
      <c r="X25" s="130"/>
      <c r="Y25" s="285"/>
      <c r="Z25" s="285"/>
      <c r="AA25" s="285"/>
      <c r="AB25" s="291"/>
      <c r="AC25" s="285"/>
      <c r="AD25" s="130"/>
      <c r="AE25" s="280"/>
      <c r="AF25" s="130"/>
      <c r="AG25" s="285"/>
      <c r="AH25" s="285"/>
      <c r="AI25" s="285"/>
      <c r="AJ25" s="291"/>
      <c r="AK25" s="285"/>
      <c r="AL25" s="130"/>
      <c r="AM25" s="280"/>
      <c r="AN25" s="130"/>
      <c r="AO25" s="285"/>
      <c r="AP25" s="285"/>
      <c r="AQ25" s="285"/>
      <c r="AR25" s="291"/>
      <c r="AS25" s="285"/>
      <c r="AT25" s="130"/>
      <c r="AU25" s="280"/>
      <c r="AV25" s="130"/>
      <c r="AW25" s="285"/>
      <c r="AX25" s="285"/>
      <c r="AY25" s="285"/>
      <c r="AZ25" s="291"/>
      <c r="BA25" s="285"/>
      <c r="BB25" s="130"/>
      <c r="BC25" s="280"/>
      <c r="BD25" s="130"/>
      <c r="BE25" s="285"/>
      <c r="BF25" s="285"/>
      <c r="BG25" s="285"/>
      <c r="BH25" s="291"/>
      <c r="BI25" s="285"/>
      <c r="BJ25" s="130"/>
      <c r="BK25" s="280"/>
      <c r="BL25" s="130"/>
      <c r="BM25" s="285"/>
      <c r="BN25" s="285"/>
      <c r="BO25" s="285"/>
      <c r="BP25" s="291"/>
      <c r="BQ25" s="285"/>
      <c r="BR25" s="130"/>
      <c r="BS25" s="280"/>
      <c r="BT25" s="130"/>
      <c r="BU25" s="285"/>
      <c r="BV25" s="285"/>
      <c r="BW25" s="285"/>
      <c r="BX25" s="291"/>
      <c r="BY25" s="285"/>
      <c r="BZ25" s="130"/>
      <c r="CA25" s="280"/>
      <c r="CB25" s="130"/>
      <c r="CC25" s="285"/>
      <c r="CD25" s="285"/>
      <c r="CE25" s="285"/>
      <c r="CF25" s="291"/>
      <c r="CG25" s="285"/>
      <c r="CH25" s="130"/>
      <c r="CI25" s="280"/>
      <c r="CJ25" s="130"/>
      <c r="CK25" s="285"/>
      <c r="CL25" s="285"/>
      <c r="CM25" s="285"/>
      <c r="CN25" s="291"/>
      <c r="CO25" s="285"/>
      <c r="CP25" s="130"/>
      <c r="CQ25" s="280"/>
      <c r="CR25" s="130"/>
      <c r="CS25" s="285"/>
      <c r="CT25" s="285"/>
      <c r="CU25" s="285"/>
      <c r="CV25" s="291"/>
      <c r="CW25" s="285"/>
      <c r="CX25" s="130"/>
      <c r="CY25" s="280"/>
      <c r="CZ25" s="130"/>
      <c r="DA25" s="285"/>
      <c r="DB25" s="285"/>
      <c r="DC25" s="285"/>
      <c r="DD25" s="291"/>
      <c r="DE25" s="285"/>
      <c r="DF25" s="130"/>
      <c r="DG25" s="280"/>
      <c r="DH25" s="130"/>
      <c r="DI25" s="285"/>
      <c r="DJ25" s="285"/>
      <c r="DK25" s="285"/>
      <c r="DL25" s="291"/>
      <c r="DM25" s="285"/>
      <c r="DN25" s="130"/>
      <c r="DO25" s="280"/>
      <c r="DP25" s="130"/>
      <c r="DQ25" s="285"/>
      <c r="DR25" s="285"/>
      <c r="DS25" s="285"/>
      <c r="DT25" s="291"/>
      <c r="DU25" s="285"/>
      <c r="DV25" s="130"/>
      <c r="DW25" s="280"/>
      <c r="DX25" s="130"/>
      <c r="DY25" s="285"/>
      <c r="DZ25" s="285"/>
      <c r="EA25" s="285"/>
      <c r="EB25" s="291"/>
      <c r="EC25" s="285"/>
      <c r="ED25" s="130"/>
      <c r="EE25" s="280"/>
      <c r="EF25" s="130"/>
      <c r="EG25" s="285"/>
      <c r="EH25" s="285"/>
      <c r="EI25" s="285"/>
      <c r="EJ25" s="291"/>
      <c r="EK25" s="285"/>
      <c r="EL25" s="130"/>
      <c r="EM25" s="280"/>
      <c r="EN25" s="130"/>
      <c r="EO25" s="285"/>
      <c r="EP25" s="285"/>
      <c r="EQ25" s="285"/>
      <c r="ER25" s="291"/>
      <c r="ES25" s="285"/>
      <c r="ET25" s="130"/>
      <c r="EU25" s="280"/>
      <c r="EV25" s="130"/>
      <c r="EW25" s="285"/>
      <c r="EX25" s="285"/>
      <c r="EY25" s="285"/>
      <c r="EZ25" s="291"/>
      <c r="FA25" s="285"/>
      <c r="FB25" s="130"/>
      <c r="FC25" s="280"/>
      <c r="FD25" s="130"/>
      <c r="FE25" s="285"/>
      <c r="FF25" s="285"/>
      <c r="FG25" s="285"/>
      <c r="FH25" s="291"/>
      <c r="FI25" s="285"/>
      <c r="FJ25" s="130"/>
      <c r="FK25" s="280"/>
      <c r="FL25" s="130"/>
      <c r="FM25" s="285"/>
      <c r="FN25" s="285"/>
      <c r="FO25" s="285"/>
      <c r="FP25" s="291"/>
      <c r="FQ25" s="285"/>
      <c r="FR25" s="130"/>
      <c r="FS25" s="280"/>
      <c r="FT25" s="130"/>
      <c r="FU25" s="285"/>
      <c r="FV25" s="285"/>
      <c r="FW25" s="285"/>
      <c r="FX25" s="291"/>
      <c r="FY25" s="285"/>
      <c r="FZ25" s="130"/>
      <c r="GA25" s="280"/>
      <c r="GB25" s="130"/>
      <c r="GC25" s="285"/>
      <c r="GD25" s="285"/>
      <c r="GE25" s="285"/>
      <c r="GF25" s="291"/>
      <c r="GG25" s="285"/>
      <c r="GH25" s="130"/>
      <c r="GI25" s="280"/>
      <c r="GJ25" s="130"/>
      <c r="GK25" s="285"/>
      <c r="GL25" s="285"/>
      <c r="GM25" s="285"/>
      <c r="GN25" s="291"/>
      <c r="GO25" s="285"/>
      <c r="GP25" s="130"/>
      <c r="GQ25" s="280"/>
      <c r="GR25" s="130"/>
      <c r="GS25" s="285"/>
      <c r="GT25" s="285"/>
      <c r="GU25" s="285"/>
      <c r="GV25" s="291"/>
      <c r="GW25" s="285"/>
      <c r="GX25" s="130"/>
      <c r="GY25" s="280"/>
      <c r="GZ25" s="130"/>
      <c r="HA25" s="285"/>
      <c r="HB25" s="285"/>
      <c r="HC25" s="285"/>
      <c r="HD25" s="291"/>
      <c r="HE25" s="285"/>
      <c r="HF25" s="130"/>
      <c r="HG25" s="280"/>
      <c r="HH25" s="130"/>
      <c r="HI25" s="285"/>
      <c r="HJ25" s="285"/>
      <c r="HK25" s="285"/>
      <c r="HL25" s="291"/>
      <c r="HM25" s="285"/>
      <c r="HN25" s="130"/>
      <c r="HO25" s="280"/>
      <c r="HP25" s="130"/>
      <c r="HQ25" s="285"/>
      <c r="HR25" s="285"/>
      <c r="HS25" s="285"/>
      <c r="HT25" s="291"/>
      <c r="HU25" s="285"/>
      <c r="HV25" s="130"/>
      <c r="HW25" s="280"/>
      <c r="HX25" s="130"/>
      <c r="HY25" s="285"/>
      <c r="HZ25" s="285"/>
      <c r="IA25" s="285"/>
      <c r="IB25" s="291"/>
      <c r="IC25" s="285"/>
      <c r="ID25" s="130"/>
      <c r="IE25" s="280"/>
      <c r="IF25" s="130"/>
      <c r="IG25" s="285"/>
      <c r="IH25" s="285"/>
      <c r="II25" s="285"/>
      <c r="IJ25" s="291"/>
      <c r="IK25" s="285"/>
      <c r="IL25" s="130"/>
      <c r="IM25" s="280"/>
      <c r="IN25" s="130"/>
      <c r="IO25" s="285"/>
      <c r="IP25" s="285"/>
      <c r="IQ25" s="285"/>
      <c r="IR25" s="291"/>
      <c r="IS25" s="285"/>
      <c r="IT25" s="130"/>
      <c r="IU25" s="280"/>
      <c r="IV25" s="130"/>
    </row>
    <row r="26" spans="1:256" ht="12">
      <c r="A26" s="285"/>
      <c r="B26" s="285"/>
      <c r="C26" s="285"/>
      <c r="D26" s="291" t="s">
        <v>576</v>
      </c>
      <c r="E26" s="285"/>
      <c r="F26" s="130"/>
      <c r="G26" s="280"/>
      <c r="H26" s="130"/>
      <c r="I26" s="285"/>
      <c r="J26" s="285"/>
      <c r="K26" s="285"/>
      <c r="L26" s="291"/>
      <c r="M26" s="285"/>
      <c r="N26" s="130"/>
      <c r="O26" s="280"/>
      <c r="P26" s="130"/>
      <c r="Q26" s="285"/>
      <c r="R26" s="285"/>
      <c r="S26" s="285"/>
      <c r="T26" s="291"/>
      <c r="U26" s="285"/>
      <c r="V26" s="130"/>
      <c r="W26" s="280"/>
      <c r="X26" s="130"/>
      <c r="Y26" s="285"/>
      <c r="Z26" s="285"/>
      <c r="AA26" s="285"/>
      <c r="AB26" s="291"/>
      <c r="AC26" s="285"/>
      <c r="AD26" s="130"/>
      <c r="AE26" s="280"/>
      <c r="AF26" s="130"/>
      <c r="AG26" s="285"/>
      <c r="AH26" s="285"/>
      <c r="AI26" s="285"/>
      <c r="AJ26" s="291"/>
      <c r="AK26" s="285"/>
      <c r="AL26" s="130"/>
      <c r="AM26" s="280"/>
      <c r="AN26" s="130"/>
      <c r="AO26" s="285"/>
      <c r="AP26" s="285"/>
      <c r="AQ26" s="285"/>
      <c r="AR26" s="291"/>
      <c r="AS26" s="285"/>
      <c r="AT26" s="130"/>
      <c r="AU26" s="280"/>
      <c r="AV26" s="130"/>
      <c r="AW26" s="285"/>
      <c r="AX26" s="285"/>
      <c r="AY26" s="285"/>
      <c r="AZ26" s="291"/>
      <c r="BA26" s="285"/>
      <c r="BB26" s="130"/>
      <c r="BC26" s="280"/>
      <c r="BD26" s="130"/>
      <c r="BE26" s="285"/>
      <c r="BF26" s="285"/>
      <c r="BG26" s="285"/>
      <c r="BH26" s="291"/>
      <c r="BI26" s="285"/>
      <c r="BJ26" s="130"/>
      <c r="BK26" s="280"/>
      <c r="BL26" s="130"/>
      <c r="BM26" s="285"/>
      <c r="BN26" s="285"/>
      <c r="BO26" s="285"/>
      <c r="BP26" s="291"/>
      <c r="BQ26" s="285"/>
      <c r="BR26" s="130"/>
      <c r="BS26" s="280"/>
      <c r="BT26" s="130"/>
      <c r="BU26" s="285"/>
      <c r="BV26" s="285"/>
      <c r="BW26" s="285"/>
      <c r="BX26" s="291"/>
      <c r="BY26" s="285"/>
      <c r="BZ26" s="130"/>
      <c r="CA26" s="280"/>
      <c r="CB26" s="130"/>
      <c r="CC26" s="285"/>
      <c r="CD26" s="285"/>
      <c r="CE26" s="285"/>
      <c r="CF26" s="291"/>
      <c r="CG26" s="285"/>
      <c r="CH26" s="130"/>
      <c r="CI26" s="280"/>
      <c r="CJ26" s="130"/>
      <c r="CK26" s="285"/>
      <c r="CL26" s="285"/>
      <c r="CM26" s="285"/>
      <c r="CN26" s="291"/>
      <c r="CO26" s="285"/>
      <c r="CP26" s="130"/>
      <c r="CQ26" s="280"/>
      <c r="CR26" s="130"/>
      <c r="CS26" s="285"/>
      <c r="CT26" s="285"/>
      <c r="CU26" s="285"/>
      <c r="CV26" s="291"/>
      <c r="CW26" s="285"/>
      <c r="CX26" s="130"/>
      <c r="CY26" s="280"/>
      <c r="CZ26" s="130"/>
      <c r="DA26" s="285"/>
      <c r="DB26" s="285"/>
      <c r="DC26" s="285"/>
      <c r="DD26" s="291"/>
      <c r="DE26" s="285"/>
      <c r="DF26" s="130"/>
      <c r="DG26" s="280"/>
      <c r="DH26" s="130"/>
      <c r="DI26" s="285"/>
      <c r="DJ26" s="285"/>
      <c r="DK26" s="285"/>
      <c r="DL26" s="291"/>
      <c r="DM26" s="285"/>
      <c r="DN26" s="130"/>
      <c r="DO26" s="280"/>
      <c r="DP26" s="130"/>
      <c r="DQ26" s="285"/>
      <c r="DR26" s="285"/>
      <c r="DS26" s="285"/>
      <c r="DT26" s="291"/>
      <c r="DU26" s="285"/>
      <c r="DV26" s="130"/>
      <c r="DW26" s="280"/>
      <c r="DX26" s="130"/>
      <c r="DY26" s="285"/>
      <c r="DZ26" s="285"/>
      <c r="EA26" s="285"/>
      <c r="EB26" s="291"/>
      <c r="EC26" s="285"/>
      <c r="ED26" s="130"/>
      <c r="EE26" s="280"/>
      <c r="EF26" s="130"/>
      <c r="EG26" s="285"/>
      <c r="EH26" s="285"/>
      <c r="EI26" s="285"/>
      <c r="EJ26" s="291"/>
      <c r="EK26" s="285"/>
      <c r="EL26" s="130"/>
      <c r="EM26" s="280"/>
      <c r="EN26" s="130"/>
      <c r="EO26" s="285"/>
      <c r="EP26" s="285"/>
      <c r="EQ26" s="285"/>
      <c r="ER26" s="291"/>
      <c r="ES26" s="285"/>
      <c r="ET26" s="130"/>
      <c r="EU26" s="280"/>
      <c r="EV26" s="130"/>
      <c r="EW26" s="285"/>
      <c r="EX26" s="285"/>
      <c r="EY26" s="285"/>
      <c r="EZ26" s="291"/>
      <c r="FA26" s="285"/>
      <c r="FB26" s="130"/>
      <c r="FC26" s="280"/>
      <c r="FD26" s="130"/>
      <c r="FE26" s="285"/>
      <c r="FF26" s="285"/>
      <c r="FG26" s="285"/>
      <c r="FH26" s="291"/>
      <c r="FI26" s="285"/>
      <c r="FJ26" s="130"/>
      <c r="FK26" s="280"/>
      <c r="FL26" s="130"/>
      <c r="FM26" s="285"/>
      <c r="FN26" s="285"/>
      <c r="FO26" s="285"/>
      <c r="FP26" s="291"/>
      <c r="FQ26" s="285"/>
      <c r="FR26" s="130"/>
      <c r="FS26" s="280"/>
      <c r="FT26" s="130"/>
      <c r="FU26" s="285"/>
      <c r="FV26" s="285"/>
      <c r="FW26" s="285"/>
      <c r="FX26" s="291"/>
      <c r="FY26" s="285"/>
      <c r="FZ26" s="130"/>
      <c r="GA26" s="280"/>
      <c r="GB26" s="130"/>
      <c r="GC26" s="285"/>
      <c r="GD26" s="285"/>
      <c r="GE26" s="285"/>
      <c r="GF26" s="291"/>
      <c r="GG26" s="285"/>
      <c r="GH26" s="130"/>
      <c r="GI26" s="280"/>
      <c r="GJ26" s="130"/>
      <c r="GK26" s="285"/>
      <c r="GL26" s="285"/>
      <c r="GM26" s="285"/>
      <c r="GN26" s="291"/>
      <c r="GO26" s="285"/>
      <c r="GP26" s="130"/>
      <c r="GQ26" s="280"/>
      <c r="GR26" s="130"/>
      <c r="GS26" s="285"/>
      <c r="GT26" s="285"/>
      <c r="GU26" s="285"/>
      <c r="GV26" s="291"/>
      <c r="GW26" s="285"/>
      <c r="GX26" s="130"/>
      <c r="GY26" s="280"/>
      <c r="GZ26" s="130"/>
      <c r="HA26" s="285"/>
      <c r="HB26" s="285"/>
      <c r="HC26" s="285"/>
      <c r="HD26" s="291"/>
      <c r="HE26" s="285"/>
      <c r="HF26" s="130"/>
      <c r="HG26" s="280"/>
      <c r="HH26" s="130"/>
      <c r="HI26" s="285"/>
      <c r="HJ26" s="285"/>
      <c r="HK26" s="285"/>
      <c r="HL26" s="291"/>
      <c r="HM26" s="285"/>
      <c r="HN26" s="130"/>
      <c r="HO26" s="280"/>
      <c r="HP26" s="130"/>
      <c r="HQ26" s="285"/>
      <c r="HR26" s="285"/>
      <c r="HS26" s="285"/>
      <c r="HT26" s="291"/>
      <c r="HU26" s="285"/>
      <c r="HV26" s="130"/>
      <c r="HW26" s="280"/>
      <c r="HX26" s="130"/>
      <c r="HY26" s="285"/>
      <c r="HZ26" s="285"/>
      <c r="IA26" s="285"/>
      <c r="IB26" s="291"/>
      <c r="IC26" s="285"/>
      <c r="ID26" s="130"/>
      <c r="IE26" s="280"/>
      <c r="IF26" s="130"/>
      <c r="IG26" s="285"/>
      <c r="IH26" s="285"/>
      <c r="II26" s="285"/>
      <c r="IJ26" s="291"/>
      <c r="IK26" s="285"/>
      <c r="IL26" s="130"/>
      <c r="IM26" s="280"/>
      <c r="IN26" s="130"/>
      <c r="IO26" s="285"/>
      <c r="IP26" s="285"/>
      <c r="IQ26" s="285"/>
      <c r="IR26" s="291"/>
      <c r="IS26" s="285"/>
      <c r="IT26" s="130"/>
      <c r="IU26" s="280"/>
      <c r="IV26" s="130"/>
    </row>
    <row r="27" spans="1:256" ht="12">
      <c r="A27" s="285"/>
      <c r="B27" s="285"/>
      <c r="C27" s="285"/>
      <c r="D27" s="291" t="s">
        <v>577</v>
      </c>
      <c r="E27" s="285"/>
      <c r="F27" s="130"/>
      <c r="G27" s="280"/>
      <c r="H27" s="130"/>
      <c r="I27" s="285"/>
      <c r="J27" s="285"/>
      <c r="K27" s="285"/>
      <c r="L27" s="291"/>
      <c r="M27" s="285"/>
      <c r="N27" s="130"/>
      <c r="O27" s="280"/>
      <c r="P27" s="130"/>
      <c r="Q27" s="285"/>
      <c r="R27" s="285"/>
      <c r="S27" s="285"/>
      <c r="T27" s="291"/>
      <c r="U27" s="285"/>
      <c r="V27" s="130"/>
      <c r="W27" s="280"/>
      <c r="X27" s="130"/>
      <c r="Y27" s="285"/>
      <c r="Z27" s="285"/>
      <c r="AA27" s="285"/>
      <c r="AB27" s="291"/>
      <c r="AC27" s="285"/>
      <c r="AD27" s="130"/>
      <c r="AE27" s="280"/>
      <c r="AF27" s="130"/>
      <c r="AG27" s="285"/>
      <c r="AH27" s="285"/>
      <c r="AI27" s="285"/>
      <c r="AJ27" s="291"/>
      <c r="AK27" s="285"/>
      <c r="AL27" s="130"/>
      <c r="AM27" s="280"/>
      <c r="AN27" s="130"/>
      <c r="AO27" s="285"/>
      <c r="AP27" s="285"/>
      <c r="AQ27" s="285"/>
      <c r="AR27" s="291"/>
      <c r="AS27" s="285"/>
      <c r="AT27" s="130"/>
      <c r="AU27" s="280"/>
      <c r="AV27" s="130"/>
      <c r="AW27" s="285"/>
      <c r="AX27" s="285"/>
      <c r="AY27" s="285"/>
      <c r="AZ27" s="291"/>
      <c r="BA27" s="285"/>
      <c r="BB27" s="130"/>
      <c r="BC27" s="280"/>
      <c r="BD27" s="130"/>
      <c r="BE27" s="285"/>
      <c r="BF27" s="285"/>
      <c r="BG27" s="285"/>
      <c r="BH27" s="291"/>
      <c r="BI27" s="285"/>
      <c r="BJ27" s="130"/>
      <c r="BK27" s="280"/>
      <c r="BL27" s="130"/>
      <c r="BM27" s="285"/>
      <c r="BN27" s="285"/>
      <c r="BO27" s="285"/>
      <c r="BP27" s="291"/>
      <c r="BQ27" s="285"/>
      <c r="BR27" s="130"/>
      <c r="BS27" s="280"/>
      <c r="BT27" s="130"/>
      <c r="BU27" s="285"/>
      <c r="BV27" s="285"/>
      <c r="BW27" s="285"/>
      <c r="BX27" s="291"/>
      <c r="BY27" s="285"/>
      <c r="BZ27" s="130"/>
      <c r="CA27" s="280"/>
      <c r="CB27" s="130"/>
      <c r="CC27" s="285"/>
      <c r="CD27" s="285"/>
      <c r="CE27" s="285"/>
      <c r="CF27" s="291"/>
      <c r="CG27" s="285"/>
      <c r="CH27" s="130"/>
      <c r="CI27" s="280"/>
      <c r="CJ27" s="130"/>
      <c r="CK27" s="285"/>
      <c r="CL27" s="285"/>
      <c r="CM27" s="285"/>
      <c r="CN27" s="291"/>
      <c r="CO27" s="285"/>
      <c r="CP27" s="130"/>
      <c r="CQ27" s="280"/>
      <c r="CR27" s="130"/>
      <c r="CS27" s="285"/>
      <c r="CT27" s="285"/>
      <c r="CU27" s="285"/>
      <c r="CV27" s="291"/>
      <c r="CW27" s="285"/>
      <c r="CX27" s="130"/>
      <c r="CY27" s="280"/>
      <c r="CZ27" s="130"/>
      <c r="DA27" s="285"/>
      <c r="DB27" s="285"/>
      <c r="DC27" s="285"/>
      <c r="DD27" s="291"/>
      <c r="DE27" s="285"/>
      <c r="DF27" s="130"/>
      <c r="DG27" s="280"/>
      <c r="DH27" s="130"/>
      <c r="DI27" s="285"/>
      <c r="DJ27" s="285"/>
      <c r="DK27" s="285"/>
      <c r="DL27" s="291"/>
      <c r="DM27" s="285"/>
      <c r="DN27" s="130"/>
      <c r="DO27" s="280"/>
      <c r="DP27" s="130"/>
      <c r="DQ27" s="285"/>
      <c r="DR27" s="285"/>
      <c r="DS27" s="285"/>
      <c r="DT27" s="291"/>
      <c r="DU27" s="285"/>
      <c r="DV27" s="130"/>
      <c r="DW27" s="280"/>
      <c r="DX27" s="130"/>
      <c r="DY27" s="285"/>
      <c r="DZ27" s="285"/>
      <c r="EA27" s="285"/>
      <c r="EB27" s="291"/>
      <c r="EC27" s="285"/>
      <c r="ED27" s="130"/>
      <c r="EE27" s="280"/>
      <c r="EF27" s="130"/>
      <c r="EG27" s="285"/>
      <c r="EH27" s="285"/>
      <c r="EI27" s="285"/>
      <c r="EJ27" s="291"/>
      <c r="EK27" s="285"/>
      <c r="EL27" s="130"/>
      <c r="EM27" s="280"/>
      <c r="EN27" s="130"/>
      <c r="EO27" s="285"/>
      <c r="EP27" s="285"/>
      <c r="EQ27" s="285"/>
      <c r="ER27" s="291"/>
      <c r="ES27" s="285"/>
      <c r="ET27" s="130"/>
      <c r="EU27" s="280"/>
      <c r="EV27" s="130"/>
      <c r="EW27" s="285"/>
      <c r="EX27" s="285"/>
      <c r="EY27" s="285"/>
      <c r="EZ27" s="291"/>
      <c r="FA27" s="285"/>
      <c r="FB27" s="130"/>
      <c r="FC27" s="280"/>
      <c r="FD27" s="130"/>
      <c r="FE27" s="285"/>
      <c r="FF27" s="285"/>
      <c r="FG27" s="285"/>
      <c r="FH27" s="291"/>
      <c r="FI27" s="285"/>
      <c r="FJ27" s="130"/>
      <c r="FK27" s="280"/>
      <c r="FL27" s="130"/>
      <c r="FM27" s="285"/>
      <c r="FN27" s="285"/>
      <c r="FO27" s="285"/>
      <c r="FP27" s="291"/>
      <c r="FQ27" s="285"/>
      <c r="FR27" s="130"/>
      <c r="FS27" s="280"/>
      <c r="FT27" s="130"/>
      <c r="FU27" s="285"/>
      <c r="FV27" s="285"/>
      <c r="FW27" s="285"/>
      <c r="FX27" s="291"/>
      <c r="FY27" s="285"/>
      <c r="FZ27" s="130"/>
      <c r="GA27" s="280"/>
      <c r="GB27" s="130"/>
      <c r="GC27" s="285"/>
      <c r="GD27" s="285"/>
      <c r="GE27" s="285"/>
      <c r="GF27" s="291"/>
      <c r="GG27" s="285"/>
      <c r="GH27" s="130"/>
      <c r="GI27" s="280"/>
      <c r="GJ27" s="130"/>
      <c r="GK27" s="285"/>
      <c r="GL27" s="285"/>
      <c r="GM27" s="285"/>
      <c r="GN27" s="291"/>
      <c r="GO27" s="285"/>
      <c r="GP27" s="130"/>
      <c r="GQ27" s="280"/>
      <c r="GR27" s="130"/>
      <c r="GS27" s="285"/>
      <c r="GT27" s="285"/>
      <c r="GU27" s="285"/>
      <c r="GV27" s="291"/>
      <c r="GW27" s="285"/>
      <c r="GX27" s="130"/>
      <c r="GY27" s="280"/>
      <c r="GZ27" s="130"/>
      <c r="HA27" s="285"/>
      <c r="HB27" s="285"/>
      <c r="HC27" s="285"/>
      <c r="HD27" s="291"/>
      <c r="HE27" s="285"/>
      <c r="HF27" s="130"/>
      <c r="HG27" s="280"/>
      <c r="HH27" s="130"/>
      <c r="HI27" s="285"/>
      <c r="HJ27" s="285"/>
      <c r="HK27" s="285"/>
      <c r="HL27" s="291"/>
      <c r="HM27" s="285"/>
      <c r="HN27" s="130"/>
      <c r="HO27" s="280"/>
      <c r="HP27" s="130"/>
      <c r="HQ27" s="285"/>
      <c r="HR27" s="285"/>
      <c r="HS27" s="285"/>
      <c r="HT27" s="291"/>
      <c r="HU27" s="285"/>
      <c r="HV27" s="130"/>
      <c r="HW27" s="280"/>
      <c r="HX27" s="130"/>
      <c r="HY27" s="285"/>
      <c r="HZ27" s="285"/>
      <c r="IA27" s="285"/>
      <c r="IB27" s="291"/>
      <c r="IC27" s="285"/>
      <c r="ID27" s="130"/>
      <c r="IE27" s="280"/>
      <c r="IF27" s="130"/>
      <c r="IG27" s="285"/>
      <c r="IH27" s="285"/>
      <c r="II27" s="285"/>
      <c r="IJ27" s="291"/>
      <c r="IK27" s="285"/>
      <c r="IL27" s="130"/>
      <c r="IM27" s="280"/>
      <c r="IN27" s="130"/>
      <c r="IO27" s="285"/>
      <c r="IP27" s="285"/>
      <c r="IQ27" s="285"/>
      <c r="IR27" s="291"/>
      <c r="IS27" s="285"/>
      <c r="IT27" s="130"/>
      <c r="IU27" s="280"/>
      <c r="IV27" s="130"/>
    </row>
    <row r="28" spans="1:256" ht="12">
      <c r="A28" s="285"/>
      <c r="B28" s="285"/>
      <c r="C28" s="285"/>
      <c r="D28" s="291" t="s">
        <v>578</v>
      </c>
      <c r="E28" s="285" t="s">
        <v>560</v>
      </c>
      <c r="F28" s="130">
        <v>1</v>
      </c>
      <c r="G28" s="280">
        <v>1200</v>
      </c>
      <c r="H28" s="130">
        <f>G28*F28</f>
        <v>1200</v>
      </c>
      <c r="I28" s="285"/>
      <c r="J28" s="285"/>
      <c r="K28" s="285"/>
      <c r="L28" s="291"/>
      <c r="M28" s="285"/>
      <c r="N28" s="130"/>
      <c r="O28" s="280"/>
      <c r="P28" s="130"/>
      <c r="Q28" s="285"/>
      <c r="R28" s="285"/>
      <c r="S28" s="285"/>
      <c r="T28" s="291"/>
      <c r="U28" s="285"/>
      <c r="V28" s="130"/>
      <c r="W28" s="280"/>
      <c r="X28" s="130"/>
      <c r="Y28" s="285"/>
      <c r="Z28" s="285"/>
      <c r="AA28" s="285"/>
      <c r="AB28" s="291"/>
      <c r="AC28" s="285"/>
      <c r="AD28" s="130"/>
      <c r="AE28" s="280"/>
      <c r="AF28" s="130"/>
      <c r="AG28" s="285"/>
      <c r="AH28" s="285"/>
      <c r="AI28" s="285"/>
      <c r="AJ28" s="291"/>
      <c r="AK28" s="285"/>
      <c r="AL28" s="130"/>
      <c r="AM28" s="280"/>
      <c r="AN28" s="130"/>
      <c r="AO28" s="285"/>
      <c r="AP28" s="285"/>
      <c r="AQ28" s="285"/>
      <c r="AR28" s="291"/>
      <c r="AS28" s="285"/>
      <c r="AT28" s="130"/>
      <c r="AU28" s="280"/>
      <c r="AV28" s="130"/>
      <c r="AW28" s="285"/>
      <c r="AX28" s="285"/>
      <c r="AY28" s="285"/>
      <c r="AZ28" s="291"/>
      <c r="BA28" s="285"/>
      <c r="BB28" s="130"/>
      <c r="BC28" s="280"/>
      <c r="BD28" s="130"/>
      <c r="BE28" s="285"/>
      <c r="BF28" s="285"/>
      <c r="BG28" s="285"/>
      <c r="BH28" s="291"/>
      <c r="BI28" s="285"/>
      <c r="BJ28" s="130"/>
      <c r="BK28" s="280"/>
      <c r="BL28" s="130"/>
      <c r="BM28" s="285"/>
      <c r="BN28" s="285"/>
      <c r="BO28" s="285"/>
      <c r="BP28" s="291"/>
      <c r="BQ28" s="285"/>
      <c r="BR28" s="130"/>
      <c r="BS28" s="280"/>
      <c r="BT28" s="130"/>
      <c r="BU28" s="285"/>
      <c r="BV28" s="285"/>
      <c r="BW28" s="285"/>
      <c r="BX28" s="291"/>
      <c r="BY28" s="285"/>
      <c r="BZ28" s="130"/>
      <c r="CA28" s="280"/>
      <c r="CB28" s="130"/>
      <c r="CC28" s="285"/>
      <c r="CD28" s="285"/>
      <c r="CE28" s="285"/>
      <c r="CF28" s="291"/>
      <c r="CG28" s="285"/>
      <c r="CH28" s="130"/>
      <c r="CI28" s="280"/>
      <c r="CJ28" s="130"/>
      <c r="CK28" s="285"/>
      <c r="CL28" s="285"/>
      <c r="CM28" s="285"/>
      <c r="CN28" s="291"/>
      <c r="CO28" s="285"/>
      <c r="CP28" s="130"/>
      <c r="CQ28" s="280"/>
      <c r="CR28" s="130"/>
      <c r="CS28" s="285"/>
      <c r="CT28" s="285"/>
      <c r="CU28" s="285"/>
      <c r="CV28" s="291"/>
      <c r="CW28" s="285"/>
      <c r="CX28" s="130"/>
      <c r="CY28" s="280"/>
      <c r="CZ28" s="130"/>
      <c r="DA28" s="285"/>
      <c r="DB28" s="285"/>
      <c r="DC28" s="285"/>
      <c r="DD28" s="291"/>
      <c r="DE28" s="285"/>
      <c r="DF28" s="130"/>
      <c r="DG28" s="280"/>
      <c r="DH28" s="130"/>
      <c r="DI28" s="285"/>
      <c r="DJ28" s="285"/>
      <c r="DK28" s="285"/>
      <c r="DL28" s="291"/>
      <c r="DM28" s="285"/>
      <c r="DN28" s="130"/>
      <c r="DO28" s="280"/>
      <c r="DP28" s="130"/>
      <c r="DQ28" s="285"/>
      <c r="DR28" s="285"/>
      <c r="DS28" s="285"/>
      <c r="DT28" s="291"/>
      <c r="DU28" s="285"/>
      <c r="DV28" s="130"/>
      <c r="DW28" s="280"/>
      <c r="DX28" s="130"/>
      <c r="DY28" s="285"/>
      <c r="DZ28" s="285"/>
      <c r="EA28" s="285"/>
      <c r="EB28" s="291"/>
      <c r="EC28" s="285"/>
      <c r="ED28" s="130"/>
      <c r="EE28" s="280"/>
      <c r="EF28" s="130"/>
      <c r="EG28" s="285"/>
      <c r="EH28" s="285"/>
      <c r="EI28" s="285"/>
      <c r="EJ28" s="291"/>
      <c r="EK28" s="285"/>
      <c r="EL28" s="130"/>
      <c r="EM28" s="280"/>
      <c r="EN28" s="130"/>
      <c r="EO28" s="285"/>
      <c r="EP28" s="285"/>
      <c r="EQ28" s="285"/>
      <c r="ER28" s="291"/>
      <c r="ES28" s="285"/>
      <c r="ET28" s="130"/>
      <c r="EU28" s="280"/>
      <c r="EV28" s="130"/>
      <c r="EW28" s="285"/>
      <c r="EX28" s="285"/>
      <c r="EY28" s="285"/>
      <c r="EZ28" s="291"/>
      <c r="FA28" s="285"/>
      <c r="FB28" s="130"/>
      <c r="FC28" s="280"/>
      <c r="FD28" s="130"/>
      <c r="FE28" s="285"/>
      <c r="FF28" s="285"/>
      <c r="FG28" s="285"/>
      <c r="FH28" s="291"/>
      <c r="FI28" s="285"/>
      <c r="FJ28" s="130"/>
      <c r="FK28" s="280"/>
      <c r="FL28" s="130"/>
      <c r="FM28" s="285"/>
      <c r="FN28" s="285"/>
      <c r="FO28" s="285"/>
      <c r="FP28" s="291"/>
      <c r="FQ28" s="285"/>
      <c r="FR28" s="130"/>
      <c r="FS28" s="280"/>
      <c r="FT28" s="130"/>
      <c r="FU28" s="285"/>
      <c r="FV28" s="285"/>
      <c r="FW28" s="285"/>
      <c r="FX28" s="291"/>
      <c r="FY28" s="285"/>
      <c r="FZ28" s="130"/>
      <c r="GA28" s="280"/>
      <c r="GB28" s="130"/>
      <c r="GC28" s="285"/>
      <c r="GD28" s="285"/>
      <c r="GE28" s="285"/>
      <c r="GF28" s="291"/>
      <c r="GG28" s="285"/>
      <c r="GH28" s="130"/>
      <c r="GI28" s="280"/>
      <c r="GJ28" s="130"/>
      <c r="GK28" s="285"/>
      <c r="GL28" s="285"/>
      <c r="GM28" s="285"/>
      <c r="GN28" s="291"/>
      <c r="GO28" s="285"/>
      <c r="GP28" s="130"/>
      <c r="GQ28" s="280"/>
      <c r="GR28" s="130"/>
      <c r="GS28" s="285"/>
      <c r="GT28" s="285"/>
      <c r="GU28" s="285"/>
      <c r="GV28" s="291"/>
      <c r="GW28" s="285"/>
      <c r="GX28" s="130"/>
      <c r="GY28" s="280"/>
      <c r="GZ28" s="130"/>
      <c r="HA28" s="285"/>
      <c r="HB28" s="285"/>
      <c r="HC28" s="285"/>
      <c r="HD28" s="291"/>
      <c r="HE28" s="285"/>
      <c r="HF28" s="130"/>
      <c r="HG28" s="280"/>
      <c r="HH28" s="130"/>
      <c r="HI28" s="285"/>
      <c r="HJ28" s="285"/>
      <c r="HK28" s="285"/>
      <c r="HL28" s="291"/>
      <c r="HM28" s="285"/>
      <c r="HN28" s="130"/>
      <c r="HO28" s="280"/>
      <c r="HP28" s="130"/>
      <c r="HQ28" s="285"/>
      <c r="HR28" s="285"/>
      <c r="HS28" s="285"/>
      <c r="HT28" s="291"/>
      <c r="HU28" s="285"/>
      <c r="HV28" s="130"/>
      <c r="HW28" s="280"/>
      <c r="HX28" s="130"/>
      <c r="HY28" s="285"/>
      <c r="HZ28" s="285"/>
      <c r="IA28" s="285"/>
      <c r="IB28" s="291"/>
      <c r="IC28" s="285"/>
      <c r="ID28" s="130"/>
      <c r="IE28" s="280"/>
      <c r="IF28" s="130"/>
      <c r="IG28" s="285"/>
      <c r="IH28" s="285"/>
      <c r="II28" s="285"/>
      <c r="IJ28" s="291"/>
      <c r="IK28" s="285"/>
      <c r="IL28" s="130"/>
      <c r="IM28" s="280"/>
      <c r="IN28" s="130"/>
      <c r="IO28" s="285"/>
      <c r="IP28" s="285"/>
      <c r="IQ28" s="285"/>
      <c r="IR28" s="291"/>
      <c r="IS28" s="285"/>
      <c r="IT28" s="130"/>
      <c r="IU28" s="280"/>
      <c r="IV28" s="130"/>
    </row>
    <row r="29" spans="1:256" ht="12">
      <c r="A29" s="285"/>
      <c r="B29" s="285"/>
      <c r="C29" s="285"/>
      <c r="D29" s="291" t="s">
        <v>579</v>
      </c>
      <c r="E29" s="285"/>
      <c r="F29" s="130"/>
      <c r="G29" s="280"/>
      <c r="H29" s="130">
        <f>SUM(H5:H28)</f>
        <v>5450</v>
      </c>
      <c r="I29" s="285"/>
      <c r="J29" s="285"/>
      <c r="K29" s="285"/>
      <c r="L29" s="291"/>
      <c r="M29" s="285"/>
      <c r="N29" s="130"/>
      <c r="O29" s="280"/>
      <c r="P29" s="130"/>
      <c r="Q29" s="285"/>
      <c r="R29" s="285"/>
      <c r="S29" s="285"/>
      <c r="T29" s="291"/>
      <c r="U29" s="285"/>
      <c r="V29" s="130"/>
      <c r="W29" s="280"/>
      <c r="X29" s="130"/>
      <c r="Y29" s="285"/>
      <c r="Z29" s="285"/>
      <c r="AA29" s="285"/>
      <c r="AB29" s="291"/>
      <c r="AC29" s="285"/>
      <c r="AD29" s="130"/>
      <c r="AE29" s="280"/>
      <c r="AF29" s="130"/>
      <c r="AG29" s="285"/>
      <c r="AH29" s="285"/>
      <c r="AI29" s="285"/>
      <c r="AJ29" s="291"/>
      <c r="AK29" s="285"/>
      <c r="AL29" s="130"/>
      <c r="AM29" s="280"/>
      <c r="AN29" s="130"/>
      <c r="AO29" s="285"/>
      <c r="AP29" s="285"/>
      <c r="AQ29" s="285"/>
      <c r="AR29" s="291"/>
      <c r="AS29" s="285"/>
      <c r="AT29" s="130"/>
      <c r="AU29" s="280"/>
      <c r="AV29" s="130"/>
      <c r="AW29" s="285"/>
      <c r="AX29" s="285"/>
      <c r="AY29" s="285"/>
      <c r="AZ29" s="291"/>
      <c r="BA29" s="285"/>
      <c r="BB29" s="130"/>
      <c r="BC29" s="280"/>
      <c r="BD29" s="130"/>
      <c r="BE29" s="285"/>
      <c r="BF29" s="285"/>
      <c r="BG29" s="285"/>
      <c r="BH29" s="291"/>
      <c r="BI29" s="285"/>
      <c r="BJ29" s="130"/>
      <c r="BK29" s="280"/>
      <c r="BL29" s="130"/>
      <c r="BM29" s="285"/>
      <c r="BN29" s="285"/>
      <c r="BO29" s="285"/>
      <c r="BP29" s="291"/>
      <c r="BQ29" s="285"/>
      <c r="BR29" s="130"/>
      <c r="BS29" s="280"/>
      <c r="BT29" s="130"/>
      <c r="BU29" s="285"/>
      <c r="BV29" s="285"/>
      <c r="BW29" s="285"/>
      <c r="BX29" s="291"/>
      <c r="BY29" s="285"/>
      <c r="BZ29" s="130"/>
      <c r="CA29" s="280"/>
      <c r="CB29" s="130"/>
      <c r="CC29" s="285"/>
      <c r="CD29" s="285"/>
      <c r="CE29" s="285"/>
      <c r="CF29" s="291"/>
      <c r="CG29" s="285"/>
      <c r="CH29" s="130"/>
      <c r="CI29" s="280"/>
      <c r="CJ29" s="130"/>
      <c r="CK29" s="285"/>
      <c r="CL29" s="285"/>
      <c r="CM29" s="285"/>
      <c r="CN29" s="291"/>
      <c r="CO29" s="285"/>
      <c r="CP29" s="130"/>
      <c r="CQ29" s="280"/>
      <c r="CR29" s="130"/>
      <c r="CS29" s="285"/>
      <c r="CT29" s="285"/>
      <c r="CU29" s="285"/>
      <c r="CV29" s="291"/>
      <c r="CW29" s="285"/>
      <c r="CX29" s="130"/>
      <c r="CY29" s="280"/>
      <c r="CZ29" s="130"/>
      <c r="DA29" s="285"/>
      <c r="DB29" s="285"/>
      <c r="DC29" s="285"/>
      <c r="DD29" s="291"/>
      <c r="DE29" s="285"/>
      <c r="DF29" s="130"/>
      <c r="DG29" s="280"/>
      <c r="DH29" s="130"/>
      <c r="DI29" s="285"/>
      <c r="DJ29" s="285"/>
      <c r="DK29" s="285"/>
      <c r="DL29" s="291"/>
      <c r="DM29" s="285"/>
      <c r="DN29" s="130"/>
      <c r="DO29" s="280"/>
      <c r="DP29" s="130"/>
      <c r="DQ29" s="285"/>
      <c r="DR29" s="285"/>
      <c r="DS29" s="285"/>
      <c r="DT29" s="291"/>
      <c r="DU29" s="285"/>
      <c r="DV29" s="130"/>
      <c r="DW29" s="280"/>
      <c r="DX29" s="130"/>
      <c r="DY29" s="285"/>
      <c r="DZ29" s="285"/>
      <c r="EA29" s="285"/>
      <c r="EB29" s="291"/>
      <c r="EC29" s="285"/>
      <c r="ED29" s="130"/>
      <c r="EE29" s="280"/>
      <c r="EF29" s="130"/>
      <c r="EG29" s="285"/>
      <c r="EH29" s="285"/>
      <c r="EI29" s="285"/>
      <c r="EJ29" s="291"/>
      <c r="EK29" s="285"/>
      <c r="EL29" s="130"/>
      <c r="EM29" s="280"/>
      <c r="EN29" s="130"/>
      <c r="EO29" s="285"/>
      <c r="EP29" s="285"/>
      <c r="EQ29" s="285"/>
      <c r="ER29" s="291"/>
      <c r="ES29" s="285"/>
      <c r="ET29" s="130"/>
      <c r="EU29" s="280"/>
      <c r="EV29" s="130"/>
      <c r="EW29" s="285"/>
      <c r="EX29" s="285"/>
      <c r="EY29" s="285"/>
      <c r="EZ29" s="291"/>
      <c r="FA29" s="285"/>
      <c r="FB29" s="130"/>
      <c r="FC29" s="280"/>
      <c r="FD29" s="130"/>
      <c r="FE29" s="285"/>
      <c r="FF29" s="285"/>
      <c r="FG29" s="285"/>
      <c r="FH29" s="291"/>
      <c r="FI29" s="285"/>
      <c r="FJ29" s="130"/>
      <c r="FK29" s="280"/>
      <c r="FL29" s="130"/>
      <c r="FM29" s="285"/>
      <c r="FN29" s="285"/>
      <c r="FO29" s="285"/>
      <c r="FP29" s="291"/>
      <c r="FQ29" s="285"/>
      <c r="FR29" s="130"/>
      <c r="FS29" s="280"/>
      <c r="FT29" s="130"/>
      <c r="FU29" s="285"/>
      <c r="FV29" s="285"/>
      <c r="FW29" s="285"/>
      <c r="FX29" s="291"/>
      <c r="FY29" s="285"/>
      <c r="FZ29" s="130"/>
      <c r="GA29" s="280"/>
      <c r="GB29" s="130"/>
      <c r="GC29" s="285"/>
      <c r="GD29" s="285"/>
      <c r="GE29" s="285"/>
      <c r="GF29" s="291"/>
      <c r="GG29" s="285"/>
      <c r="GH29" s="130"/>
      <c r="GI29" s="280"/>
      <c r="GJ29" s="130"/>
      <c r="GK29" s="285"/>
      <c r="GL29" s="285"/>
      <c r="GM29" s="285"/>
      <c r="GN29" s="291"/>
      <c r="GO29" s="285"/>
      <c r="GP29" s="130"/>
      <c r="GQ29" s="280"/>
      <c r="GR29" s="130"/>
      <c r="GS29" s="285"/>
      <c r="GT29" s="285"/>
      <c r="GU29" s="285"/>
      <c r="GV29" s="291"/>
      <c r="GW29" s="285"/>
      <c r="GX29" s="130"/>
      <c r="GY29" s="280"/>
      <c r="GZ29" s="130"/>
      <c r="HA29" s="285"/>
      <c r="HB29" s="285"/>
      <c r="HC29" s="285"/>
      <c r="HD29" s="291"/>
      <c r="HE29" s="285"/>
      <c r="HF29" s="130"/>
      <c r="HG29" s="280"/>
      <c r="HH29" s="130"/>
      <c r="HI29" s="285"/>
      <c r="HJ29" s="285"/>
      <c r="HK29" s="285"/>
      <c r="HL29" s="291"/>
      <c r="HM29" s="285"/>
      <c r="HN29" s="130"/>
      <c r="HO29" s="280"/>
      <c r="HP29" s="130"/>
      <c r="HQ29" s="285"/>
      <c r="HR29" s="285"/>
      <c r="HS29" s="285"/>
      <c r="HT29" s="291"/>
      <c r="HU29" s="285"/>
      <c r="HV29" s="130"/>
      <c r="HW29" s="280"/>
      <c r="HX29" s="130"/>
      <c r="HY29" s="285"/>
      <c r="HZ29" s="285"/>
      <c r="IA29" s="285"/>
      <c r="IB29" s="291"/>
      <c r="IC29" s="285"/>
      <c r="ID29" s="130"/>
      <c r="IE29" s="280"/>
      <c r="IF29" s="130"/>
      <c r="IG29" s="285"/>
      <c r="IH29" s="285"/>
      <c r="II29" s="285"/>
      <c r="IJ29" s="291"/>
      <c r="IK29" s="285"/>
      <c r="IL29" s="130"/>
      <c r="IM29" s="280"/>
      <c r="IN29" s="130"/>
      <c r="IO29" s="285"/>
      <c r="IP29" s="285"/>
      <c r="IQ29" s="285"/>
      <c r="IR29" s="291"/>
      <c r="IS29" s="285"/>
      <c r="IT29" s="130"/>
      <c r="IU29" s="280"/>
      <c r="IV29" s="130"/>
    </row>
    <row r="30" spans="1:256" s="296" customFormat="1" ht="12">
      <c r="A30" s="285"/>
      <c r="B30" s="285"/>
      <c r="C30" s="285"/>
      <c r="D30" s="291"/>
      <c r="E30" s="285"/>
      <c r="F30" s="130"/>
      <c r="G30" s="280"/>
      <c r="H30" s="130"/>
      <c r="I30" s="285"/>
      <c r="J30" s="285"/>
      <c r="K30" s="285"/>
      <c r="L30" s="291"/>
      <c r="M30" s="285"/>
      <c r="N30" s="130"/>
      <c r="O30" s="280"/>
      <c r="P30" s="130"/>
      <c r="Q30" s="285"/>
      <c r="R30" s="285"/>
      <c r="S30" s="285"/>
      <c r="T30" s="291"/>
      <c r="U30" s="285"/>
      <c r="V30" s="130"/>
      <c r="W30" s="280"/>
      <c r="X30" s="130"/>
      <c r="Y30" s="285"/>
      <c r="Z30" s="285"/>
      <c r="AA30" s="285"/>
      <c r="AB30" s="291"/>
      <c r="AC30" s="285"/>
      <c r="AD30" s="130"/>
      <c r="AE30" s="280"/>
      <c r="AF30" s="130"/>
      <c r="AG30" s="285"/>
      <c r="AH30" s="285"/>
      <c r="AI30" s="285"/>
      <c r="AJ30" s="291"/>
      <c r="AK30" s="285"/>
      <c r="AL30" s="130"/>
      <c r="AM30" s="280"/>
      <c r="AN30" s="130"/>
      <c r="AO30" s="285"/>
      <c r="AP30" s="285"/>
      <c r="AQ30" s="285"/>
      <c r="AR30" s="291"/>
      <c r="AS30" s="285"/>
      <c r="AT30" s="130"/>
      <c r="AU30" s="280"/>
      <c r="AV30" s="130"/>
      <c r="AW30" s="285"/>
      <c r="AX30" s="285"/>
      <c r="AY30" s="285"/>
      <c r="AZ30" s="291"/>
      <c r="BA30" s="285"/>
      <c r="BB30" s="130"/>
      <c r="BC30" s="280"/>
      <c r="BD30" s="130"/>
      <c r="BE30" s="285"/>
      <c r="BF30" s="285"/>
      <c r="BG30" s="285"/>
      <c r="BH30" s="291"/>
      <c r="BI30" s="285"/>
      <c r="BJ30" s="130"/>
      <c r="BK30" s="280"/>
      <c r="BL30" s="130"/>
      <c r="BM30" s="285"/>
      <c r="BN30" s="285"/>
      <c r="BO30" s="285"/>
      <c r="BP30" s="291"/>
      <c r="BQ30" s="285"/>
      <c r="BR30" s="130"/>
      <c r="BS30" s="280"/>
      <c r="BT30" s="130"/>
      <c r="BU30" s="285"/>
      <c r="BV30" s="285"/>
      <c r="BW30" s="285"/>
      <c r="BX30" s="291"/>
      <c r="BY30" s="285"/>
      <c r="BZ30" s="130"/>
      <c r="CA30" s="280"/>
      <c r="CB30" s="130"/>
      <c r="CC30" s="285"/>
      <c r="CD30" s="285"/>
      <c r="CE30" s="285"/>
      <c r="CF30" s="291"/>
      <c r="CG30" s="285"/>
      <c r="CH30" s="130"/>
      <c r="CI30" s="280"/>
      <c r="CJ30" s="130"/>
      <c r="CK30" s="285"/>
      <c r="CL30" s="285"/>
      <c r="CM30" s="285"/>
      <c r="CN30" s="291"/>
      <c r="CO30" s="285"/>
      <c r="CP30" s="130"/>
      <c r="CQ30" s="280"/>
      <c r="CR30" s="130"/>
      <c r="CS30" s="285"/>
      <c r="CT30" s="285"/>
      <c r="CU30" s="285"/>
      <c r="CV30" s="291"/>
      <c r="CW30" s="285"/>
      <c r="CX30" s="130"/>
      <c r="CY30" s="280"/>
      <c r="CZ30" s="130"/>
      <c r="DA30" s="285"/>
      <c r="DB30" s="285"/>
      <c r="DC30" s="285"/>
      <c r="DD30" s="291"/>
      <c r="DE30" s="285"/>
      <c r="DF30" s="130"/>
      <c r="DG30" s="280"/>
      <c r="DH30" s="130"/>
      <c r="DI30" s="285"/>
      <c r="DJ30" s="285"/>
      <c r="DK30" s="285"/>
      <c r="DL30" s="291"/>
      <c r="DM30" s="285"/>
      <c r="DN30" s="130"/>
      <c r="DO30" s="280"/>
      <c r="DP30" s="130"/>
      <c r="DQ30" s="285"/>
      <c r="DR30" s="285"/>
      <c r="DS30" s="285"/>
      <c r="DT30" s="291"/>
      <c r="DU30" s="285"/>
      <c r="DV30" s="130"/>
      <c r="DW30" s="280"/>
      <c r="DX30" s="130"/>
      <c r="DY30" s="285"/>
      <c r="DZ30" s="285"/>
      <c r="EA30" s="285"/>
      <c r="EB30" s="291"/>
      <c r="EC30" s="285"/>
      <c r="ED30" s="130"/>
      <c r="EE30" s="280"/>
      <c r="EF30" s="130"/>
      <c r="EG30" s="285"/>
      <c r="EH30" s="285"/>
      <c r="EI30" s="285"/>
      <c r="EJ30" s="291"/>
      <c r="EK30" s="285"/>
      <c r="EL30" s="130"/>
      <c r="EM30" s="280"/>
      <c r="EN30" s="130"/>
      <c r="EO30" s="285"/>
      <c r="EP30" s="285"/>
      <c r="EQ30" s="285"/>
      <c r="ER30" s="291"/>
      <c r="ES30" s="285"/>
      <c r="ET30" s="130"/>
      <c r="EU30" s="280"/>
      <c r="EV30" s="130"/>
      <c r="EW30" s="285"/>
      <c r="EX30" s="285"/>
      <c r="EY30" s="285"/>
      <c r="EZ30" s="291"/>
      <c r="FA30" s="285"/>
      <c r="FB30" s="130"/>
      <c r="FC30" s="280"/>
      <c r="FD30" s="130"/>
      <c r="FE30" s="285"/>
      <c r="FF30" s="285"/>
      <c r="FG30" s="285"/>
      <c r="FH30" s="291"/>
      <c r="FI30" s="285"/>
      <c r="FJ30" s="130"/>
      <c r="FK30" s="280"/>
      <c r="FL30" s="130"/>
      <c r="FM30" s="285"/>
      <c r="FN30" s="285"/>
      <c r="FO30" s="285"/>
      <c r="FP30" s="291"/>
      <c r="FQ30" s="285"/>
      <c r="FR30" s="130"/>
      <c r="FS30" s="280"/>
      <c r="FT30" s="130"/>
      <c r="FU30" s="285"/>
      <c r="FV30" s="285"/>
      <c r="FW30" s="285"/>
      <c r="FX30" s="291"/>
      <c r="FY30" s="285"/>
      <c r="FZ30" s="130"/>
      <c r="GA30" s="280"/>
      <c r="GB30" s="130"/>
      <c r="GC30" s="285"/>
      <c r="GD30" s="285"/>
      <c r="GE30" s="285"/>
      <c r="GF30" s="291"/>
      <c r="GG30" s="285"/>
      <c r="GH30" s="130"/>
      <c r="GI30" s="280"/>
      <c r="GJ30" s="130"/>
      <c r="GK30" s="285"/>
      <c r="GL30" s="285"/>
      <c r="GM30" s="285"/>
      <c r="GN30" s="291"/>
      <c r="GO30" s="285"/>
      <c r="GP30" s="130"/>
      <c r="GQ30" s="280"/>
      <c r="GR30" s="130"/>
      <c r="GS30" s="285"/>
      <c r="GT30" s="285"/>
      <c r="GU30" s="285"/>
      <c r="GV30" s="291"/>
      <c r="GW30" s="285"/>
      <c r="GX30" s="130"/>
      <c r="GY30" s="280"/>
      <c r="GZ30" s="130"/>
      <c r="HA30" s="285"/>
      <c r="HB30" s="285"/>
      <c r="HC30" s="285"/>
      <c r="HD30" s="291"/>
      <c r="HE30" s="285"/>
      <c r="HF30" s="130"/>
      <c r="HG30" s="280"/>
      <c r="HH30" s="130"/>
      <c r="HI30" s="285"/>
      <c r="HJ30" s="285"/>
      <c r="HK30" s="285"/>
      <c r="HL30" s="291"/>
      <c r="HM30" s="285"/>
      <c r="HN30" s="130"/>
      <c r="HO30" s="280"/>
      <c r="HP30" s="130"/>
      <c r="HQ30" s="285"/>
      <c r="HR30" s="285"/>
      <c r="HS30" s="285"/>
      <c r="HT30" s="291"/>
      <c r="HU30" s="285"/>
      <c r="HV30" s="130"/>
      <c r="HW30" s="280"/>
      <c r="HX30" s="130"/>
      <c r="HY30" s="285"/>
      <c r="HZ30" s="285"/>
      <c r="IA30" s="285"/>
      <c r="IB30" s="291"/>
      <c r="IC30" s="285"/>
      <c r="ID30" s="130"/>
      <c r="IE30" s="280"/>
      <c r="IF30" s="130"/>
      <c r="IG30" s="285"/>
      <c r="IH30" s="285"/>
      <c r="II30" s="285"/>
      <c r="IJ30" s="291"/>
      <c r="IK30" s="285"/>
      <c r="IL30" s="130"/>
      <c r="IM30" s="280"/>
      <c r="IN30" s="130"/>
      <c r="IO30" s="285"/>
      <c r="IP30" s="285"/>
      <c r="IQ30" s="285"/>
      <c r="IR30" s="291"/>
      <c r="IS30" s="285"/>
      <c r="IT30" s="130"/>
      <c r="IU30" s="280"/>
      <c r="IV30" s="130"/>
    </row>
    <row r="31" spans="1:256" ht="12">
      <c r="A31" s="285"/>
      <c r="B31" s="285"/>
      <c r="C31" s="285"/>
      <c r="D31" s="291" t="s">
        <v>580</v>
      </c>
      <c r="E31" s="285"/>
      <c r="F31" s="130"/>
      <c r="G31" s="280"/>
      <c r="H31" s="130"/>
      <c r="I31" s="285"/>
      <c r="J31" s="285"/>
      <c r="K31" s="285"/>
      <c r="L31" s="291"/>
      <c r="M31" s="285"/>
      <c r="N31" s="130"/>
      <c r="O31" s="280"/>
      <c r="P31" s="130"/>
      <c r="Q31" s="285"/>
      <c r="R31" s="285"/>
      <c r="S31" s="285"/>
      <c r="T31" s="291"/>
      <c r="U31" s="285"/>
      <c r="V31" s="130"/>
      <c r="W31" s="280"/>
      <c r="X31" s="130"/>
      <c r="Y31" s="285"/>
      <c r="Z31" s="285"/>
      <c r="AA31" s="285"/>
      <c r="AB31" s="291"/>
      <c r="AC31" s="285"/>
      <c r="AD31" s="130"/>
      <c r="AE31" s="280"/>
      <c r="AF31" s="130"/>
      <c r="AG31" s="285"/>
      <c r="AH31" s="285"/>
      <c r="AI31" s="285"/>
      <c r="AJ31" s="291"/>
      <c r="AK31" s="285"/>
      <c r="AL31" s="130"/>
      <c r="AM31" s="280"/>
      <c r="AN31" s="130"/>
      <c r="AO31" s="285"/>
      <c r="AP31" s="285"/>
      <c r="AQ31" s="285"/>
      <c r="AR31" s="291"/>
      <c r="AS31" s="285"/>
      <c r="AT31" s="130"/>
      <c r="AU31" s="280"/>
      <c r="AV31" s="130"/>
      <c r="AW31" s="285"/>
      <c r="AX31" s="285"/>
      <c r="AY31" s="285"/>
      <c r="AZ31" s="291"/>
      <c r="BA31" s="285"/>
      <c r="BB31" s="130"/>
      <c r="BC31" s="280"/>
      <c r="BD31" s="130"/>
      <c r="BE31" s="285"/>
      <c r="BF31" s="285"/>
      <c r="BG31" s="285"/>
      <c r="BH31" s="291"/>
      <c r="BI31" s="285"/>
      <c r="BJ31" s="130"/>
      <c r="BK31" s="280"/>
      <c r="BL31" s="130"/>
      <c r="BM31" s="285"/>
      <c r="BN31" s="285"/>
      <c r="BO31" s="285"/>
      <c r="BP31" s="291"/>
      <c r="BQ31" s="285"/>
      <c r="BR31" s="130"/>
      <c r="BS31" s="280"/>
      <c r="BT31" s="130"/>
      <c r="BU31" s="285"/>
      <c r="BV31" s="285"/>
      <c r="BW31" s="285"/>
      <c r="BX31" s="291"/>
      <c r="BY31" s="285"/>
      <c r="BZ31" s="130"/>
      <c r="CA31" s="280"/>
      <c r="CB31" s="130"/>
      <c r="CC31" s="285"/>
      <c r="CD31" s="285"/>
      <c r="CE31" s="285"/>
      <c r="CF31" s="291"/>
      <c r="CG31" s="285"/>
      <c r="CH31" s="130"/>
      <c r="CI31" s="280"/>
      <c r="CJ31" s="130"/>
      <c r="CK31" s="285"/>
      <c r="CL31" s="285"/>
      <c r="CM31" s="285"/>
      <c r="CN31" s="291"/>
      <c r="CO31" s="285"/>
      <c r="CP31" s="130"/>
      <c r="CQ31" s="280"/>
      <c r="CR31" s="130"/>
      <c r="CS31" s="285"/>
      <c r="CT31" s="285"/>
      <c r="CU31" s="285"/>
      <c r="CV31" s="291"/>
      <c r="CW31" s="285"/>
      <c r="CX31" s="130"/>
      <c r="CY31" s="280"/>
      <c r="CZ31" s="130"/>
      <c r="DA31" s="285"/>
      <c r="DB31" s="285"/>
      <c r="DC31" s="285"/>
      <c r="DD31" s="291"/>
      <c r="DE31" s="285"/>
      <c r="DF31" s="130"/>
      <c r="DG31" s="280"/>
      <c r="DH31" s="130"/>
      <c r="DI31" s="285"/>
      <c r="DJ31" s="285"/>
      <c r="DK31" s="285"/>
      <c r="DL31" s="291"/>
      <c r="DM31" s="285"/>
      <c r="DN31" s="130"/>
      <c r="DO31" s="280"/>
      <c r="DP31" s="130"/>
      <c r="DQ31" s="285"/>
      <c r="DR31" s="285"/>
      <c r="DS31" s="285"/>
      <c r="DT31" s="291"/>
      <c r="DU31" s="285"/>
      <c r="DV31" s="130"/>
      <c r="DW31" s="280"/>
      <c r="DX31" s="130"/>
      <c r="DY31" s="285"/>
      <c r="DZ31" s="285"/>
      <c r="EA31" s="285"/>
      <c r="EB31" s="291"/>
      <c r="EC31" s="285"/>
      <c r="ED31" s="130"/>
      <c r="EE31" s="280"/>
      <c r="EF31" s="130"/>
      <c r="EG31" s="285"/>
      <c r="EH31" s="285"/>
      <c r="EI31" s="285"/>
      <c r="EJ31" s="291"/>
      <c r="EK31" s="285"/>
      <c r="EL31" s="130"/>
      <c r="EM31" s="280"/>
      <c r="EN31" s="130"/>
      <c r="EO31" s="285"/>
      <c r="EP31" s="285"/>
      <c r="EQ31" s="285"/>
      <c r="ER31" s="291"/>
      <c r="ES31" s="285"/>
      <c r="ET31" s="130"/>
      <c r="EU31" s="280"/>
      <c r="EV31" s="130"/>
      <c r="EW31" s="285"/>
      <c r="EX31" s="285"/>
      <c r="EY31" s="285"/>
      <c r="EZ31" s="291"/>
      <c r="FA31" s="285"/>
      <c r="FB31" s="130"/>
      <c r="FC31" s="280"/>
      <c r="FD31" s="130"/>
      <c r="FE31" s="285"/>
      <c r="FF31" s="285"/>
      <c r="FG31" s="285"/>
      <c r="FH31" s="291"/>
      <c r="FI31" s="285"/>
      <c r="FJ31" s="130"/>
      <c r="FK31" s="280"/>
      <c r="FL31" s="130"/>
      <c r="FM31" s="285"/>
      <c r="FN31" s="285"/>
      <c r="FO31" s="285"/>
      <c r="FP31" s="291"/>
      <c r="FQ31" s="285"/>
      <c r="FR31" s="130"/>
      <c r="FS31" s="280"/>
      <c r="FT31" s="130"/>
      <c r="FU31" s="285"/>
      <c r="FV31" s="285"/>
      <c r="FW31" s="285"/>
      <c r="FX31" s="291"/>
      <c r="FY31" s="285"/>
      <c r="FZ31" s="130"/>
      <c r="GA31" s="280"/>
      <c r="GB31" s="130"/>
      <c r="GC31" s="285"/>
      <c r="GD31" s="285"/>
      <c r="GE31" s="285"/>
      <c r="GF31" s="291"/>
      <c r="GG31" s="285"/>
      <c r="GH31" s="130"/>
      <c r="GI31" s="280"/>
      <c r="GJ31" s="130"/>
      <c r="GK31" s="285"/>
      <c r="GL31" s="285"/>
      <c r="GM31" s="285"/>
      <c r="GN31" s="291"/>
      <c r="GO31" s="285"/>
      <c r="GP31" s="130"/>
      <c r="GQ31" s="280"/>
      <c r="GR31" s="130"/>
      <c r="GS31" s="285"/>
      <c r="GT31" s="285"/>
      <c r="GU31" s="285"/>
      <c r="GV31" s="291"/>
      <c r="GW31" s="285"/>
      <c r="GX31" s="130"/>
      <c r="GY31" s="280"/>
      <c r="GZ31" s="130"/>
      <c r="HA31" s="285"/>
      <c r="HB31" s="285"/>
      <c r="HC31" s="285"/>
      <c r="HD31" s="291"/>
      <c r="HE31" s="285"/>
      <c r="HF31" s="130"/>
      <c r="HG31" s="280"/>
      <c r="HH31" s="130"/>
      <c r="HI31" s="285"/>
      <c r="HJ31" s="285"/>
      <c r="HK31" s="285"/>
      <c r="HL31" s="291"/>
      <c r="HM31" s="285"/>
      <c r="HN31" s="130"/>
      <c r="HO31" s="280"/>
      <c r="HP31" s="130"/>
      <c r="HQ31" s="285"/>
      <c r="HR31" s="285"/>
      <c r="HS31" s="285"/>
      <c r="HT31" s="291"/>
      <c r="HU31" s="285"/>
      <c r="HV31" s="130"/>
      <c r="HW31" s="280"/>
      <c r="HX31" s="130"/>
      <c r="HY31" s="285"/>
      <c r="HZ31" s="285"/>
      <c r="IA31" s="285"/>
      <c r="IB31" s="291"/>
      <c r="IC31" s="285"/>
      <c r="ID31" s="130"/>
      <c r="IE31" s="280"/>
      <c r="IF31" s="130"/>
      <c r="IG31" s="285"/>
      <c r="IH31" s="285"/>
      <c r="II31" s="285"/>
      <c r="IJ31" s="291"/>
      <c r="IK31" s="285"/>
      <c r="IL31" s="130"/>
      <c r="IM31" s="280"/>
      <c r="IN31" s="130"/>
      <c r="IO31" s="285"/>
      <c r="IP31" s="285"/>
      <c r="IQ31" s="285"/>
      <c r="IR31" s="291"/>
      <c r="IS31" s="285"/>
      <c r="IT31" s="130"/>
      <c r="IU31" s="280"/>
      <c r="IV31" s="130"/>
    </row>
    <row r="32" spans="1:256" ht="12">
      <c r="A32" s="285" t="s">
        <v>554</v>
      </c>
      <c r="B32" s="285" t="s">
        <v>581</v>
      </c>
      <c r="C32" s="285">
        <v>1</v>
      </c>
      <c r="D32" s="291" t="s">
        <v>582</v>
      </c>
      <c r="E32" s="285" t="s">
        <v>557</v>
      </c>
      <c r="F32" s="130">
        <v>1000</v>
      </c>
      <c r="G32" s="280"/>
      <c r="H32" s="130">
        <f>F32*G32</f>
        <v>0</v>
      </c>
      <c r="I32" s="285"/>
      <c r="J32" s="285"/>
      <c r="K32" s="285"/>
      <c r="L32" s="291"/>
      <c r="M32" s="285"/>
      <c r="N32" s="130"/>
      <c r="O32" s="280"/>
      <c r="P32" s="130"/>
      <c r="Q32" s="285"/>
      <c r="R32" s="285"/>
      <c r="S32" s="285"/>
      <c r="T32" s="291"/>
      <c r="U32" s="285"/>
      <c r="V32" s="130"/>
      <c r="W32" s="280"/>
      <c r="X32" s="130"/>
      <c r="Y32" s="285"/>
      <c r="Z32" s="285"/>
      <c r="AA32" s="285"/>
      <c r="AB32" s="291"/>
      <c r="AC32" s="285"/>
      <c r="AD32" s="130"/>
      <c r="AE32" s="280"/>
      <c r="AF32" s="130"/>
      <c r="AG32" s="285"/>
      <c r="AH32" s="285"/>
      <c r="AI32" s="285"/>
      <c r="AJ32" s="291"/>
      <c r="AK32" s="285"/>
      <c r="AL32" s="130"/>
      <c r="AM32" s="280"/>
      <c r="AN32" s="130"/>
      <c r="AO32" s="285"/>
      <c r="AP32" s="285"/>
      <c r="AQ32" s="285"/>
      <c r="AR32" s="291"/>
      <c r="AS32" s="285"/>
      <c r="AT32" s="130"/>
      <c r="AU32" s="280"/>
      <c r="AV32" s="130"/>
      <c r="AW32" s="285"/>
      <c r="AX32" s="285"/>
      <c r="AY32" s="285"/>
      <c r="AZ32" s="291"/>
      <c r="BA32" s="285"/>
      <c r="BB32" s="130"/>
      <c r="BC32" s="280"/>
      <c r="BD32" s="130"/>
      <c r="BE32" s="285"/>
      <c r="BF32" s="285"/>
      <c r="BG32" s="285"/>
      <c r="BH32" s="291"/>
      <c r="BI32" s="285"/>
      <c r="BJ32" s="130"/>
      <c r="BK32" s="280"/>
      <c r="BL32" s="130"/>
      <c r="BM32" s="285"/>
      <c r="BN32" s="285"/>
      <c r="BO32" s="285"/>
      <c r="BP32" s="291"/>
      <c r="BQ32" s="285"/>
      <c r="BR32" s="130"/>
      <c r="BS32" s="280"/>
      <c r="BT32" s="130"/>
      <c r="BU32" s="285"/>
      <c r="BV32" s="285"/>
      <c r="BW32" s="285"/>
      <c r="BX32" s="291"/>
      <c r="BY32" s="285"/>
      <c r="BZ32" s="130"/>
      <c r="CA32" s="280"/>
      <c r="CB32" s="130"/>
      <c r="CC32" s="285"/>
      <c r="CD32" s="285"/>
      <c r="CE32" s="285"/>
      <c r="CF32" s="291"/>
      <c r="CG32" s="285"/>
      <c r="CH32" s="130"/>
      <c r="CI32" s="280"/>
      <c r="CJ32" s="130"/>
      <c r="CK32" s="285"/>
      <c r="CL32" s="285"/>
      <c r="CM32" s="285"/>
      <c r="CN32" s="291"/>
      <c r="CO32" s="285"/>
      <c r="CP32" s="130"/>
      <c r="CQ32" s="280"/>
      <c r="CR32" s="130"/>
      <c r="CS32" s="285"/>
      <c r="CT32" s="285"/>
      <c r="CU32" s="285"/>
      <c r="CV32" s="291"/>
      <c r="CW32" s="285"/>
      <c r="CX32" s="130"/>
      <c r="CY32" s="280"/>
      <c r="CZ32" s="130"/>
      <c r="DA32" s="285"/>
      <c r="DB32" s="285"/>
      <c r="DC32" s="285"/>
      <c r="DD32" s="291"/>
      <c r="DE32" s="285"/>
      <c r="DF32" s="130"/>
      <c r="DG32" s="280"/>
      <c r="DH32" s="130"/>
      <c r="DI32" s="285"/>
      <c r="DJ32" s="285"/>
      <c r="DK32" s="285"/>
      <c r="DL32" s="291"/>
      <c r="DM32" s="285"/>
      <c r="DN32" s="130"/>
      <c r="DO32" s="280"/>
      <c r="DP32" s="130"/>
      <c r="DQ32" s="285"/>
      <c r="DR32" s="285"/>
      <c r="DS32" s="285"/>
      <c r="DT32" s="291"/>
      <c r="DU32" s="285"/>
      <c r="DV32" s="130"/>
      <c r="DW32" s="280"/>
      <c r="DX32" s="130"/>
      <c r="DY32" s="285"/>
      <c r="DZ32" s="285"/>
      <c r="EA32" s="285"/>
      <c r="EB32" s="291"/>
      <c r="EC32" s="285"/>
      <c r="ED32" s="130"/>
      <c r="EE32" s="280"/>
      <c r="EF32" s="130"/>
      <c r="EG32" s="285"/>
      <c r="EH32" s="285"/>
      <c r="EI32" s="285"/>
      <c r="EJ32" s="291"/>
      <c r="EK32" s="285"/>
      <c r="EL32" s="130"/>
      <c r="EM32" s="280"/>
      <c r="EN32" s="130"/>
      <c r="EO32" s="285"/>
      <c r="EP32" s="285"/>
      <c r="EQ32" s="285"/>
      <c r="ER32" s="291"/>
      <c r="ES32" s="285"/>
      <c r="ET32" s="130"/>
      <c r="EU32" s="280"/>
      <c r="EV32" s="130"/>
      <c r="EW32" s="285"/>
      <c r="EX32" s="285"/>
      <c r="EY32" s="285"/>
      <c r="EZ32" s="291"/>
      <c r="FA32" s="285"/>
      <c r="FB32" s="130"/>
      <c r="FC32" s="280"/>
      <c r="FD32" s="130"/>
      <c r="FE32" s="285"/>
      <c r="FF32" s="285"/>
      <c r="FG32" s="285"/>
      <c r="FH32" s="291"/>
      <c r="FI32" s="285"/>
      <c r="FJ32" s="130"/>
      <c r="FK32" s="280"/>
      <c r="FL32" s="130"/>
      <c r="FM32" s="285"/>
      <c r="FN32" s="285"/>
      <c r="FO32" s="285"/>
      <c r="FP32" s="291"/>
      <c r="FQ32" s="285"/>
      <c r="FR32" s="130"/>
      <c r="FS32" s="280"/>
      <c r="FT32" s="130"/>
      <c r="FU32" s="285"/>
      <c r="FV32" s="285"/>
      <c r="FW32" s="285"/>
      <c r="FX32" s="291"/>
      <c r="FY32" s="285"/>
      <c r="FZ32" s="130"/>
      <c r="GA32" s="280"/>
      <c r="GB32" s="130"/>
      <c r="GC32" s="285"/>
      <c r="GD32" s="285"/>
      <c r="GE32" s="285"/>
      <c r="GF32" s="291"/>
      <c r="GG32" s="285"/>
      <c r="GH32" s="130"/>
      <c r="GI32" s="280"/>
      <c r="GJ32" s="130"/>
      <c r="GK32" s="285"/>
      <c r="GL32" s="285"/>
      <c r="GM32" s="285"/>
      <c r="GN32" s="291"/>
      <c r="GO32" s="285"/>
      <c r="GP32" s="130"/>
      <c r="GQ32" s="280"/>
      <c r="GR32" s="130"/>
      <c r="GS32" s="285"/>
      <c r="GT32" s="285"/>
      <c r="GU32" s="285"/>
      <c r="GV32" s="291"/>
      <c r="GW32" s="285"/>
      <c r="GX32" s="130"/>
      <c r="GY32" s="280"/>
      <c r="GZ32" s="130"/>
      <c r="HA32" s="285"/>
      <c r="HB32" s="285"/>
      <c r="HC32" s="285"/>
      <c r="HD32" s="291"/>
      <c r="HE32" s="285"/>
      <c r="HF32" s="130"/>
      <c r="HG32" s="280"/>
      <c r="HH32" s="130"/>
      <c r="HI32" s="285"/>
      <c r="HJ32" s="285"/>
      <c r="HK32" s="285"/>
      <c r="HL32" s="291"/>
      <c r="HM32" s="285"/>
      <c r="HN32" s="130"/>
      <c r="HO32" s="280"/>
      <c r="HP32" s="130"/>
      <c r="HQ32" s="285"/>
      <c r="HR32" s="285"/>
      <c r="HS32" s="285"/>
      <c r="HT32" s="291"/>
      <c r="HU32" s="285"/>
      <c r="HV32" s="130"/>
      <c r="HW32" s="280"/>
      <c r="HX32" s="130"/>
      <c r="HY32" s="285"/>
      <c r="HZ32" s="285"/>
      <c r="IA32" s="285"/>
      <c r="IB32" s="291"/>
      <c r="IC32" s="285"/>
      <c r="ID32" s="130"/>
      <c r="IE32" s="280"/>
      <c r="IF32" s="130"/>
      <c r="IG32" s="285"/>
      <c r="IH32" s="285"/>
      <c r="II32" s="285"/>
      <c r="IJ32" s="291"/>
      <c r="IK32" s="285"/>
      <c r="IL32" s="130"/>
      <c r="IM32" s="280"/>
      <c r="IN32" s="130"/>
      <c r="IO32" s="285"/>
      <c r="IP32" s="285"/>
      <c r="IQ32" s="285"/>
      <c r="IR32" s="291"/>
      <c r="IS32" s="285"/>
      <c r="IT32" s="130"/>
      <c r="IU32" s="280"/>
      <c r="IV32" s="130"/>
    </row>
    <row r="33" spans="1:8" ht="24">
      <c r="A33" s="285" t="s">
        <v>554</v>
      </c>
      <c r="B33" s="285" t="s">
        <v>581</v>
      </c>
      <c r="C33" s="285">
        <v>2</v>
      </c>
      <c r="D33" s="291" t="s">
        <v>583</v>
      </c>
      <c r="E33" s="285" t="s">
        <v>557</v>
      </c>
      <c r="F33" s="130">
        <v>190</v>
      </c>
      <c r="G33" s="280"/>
      <c r="H33" s="130">
        <f>F33*G33</f>
        <v>0</v>
      </c>
    </row>
    <row r="34" spans="1:8" ht="12">
      <c r="A34" s="285" t="s">
        <v>554</v>
      </c>
      <c r="B34" s="285" t="s">
        <v>581</v>
      </c>
      <c r="C34" s="285">
        <v>3</v>
      </c>
      <c r="D34" s="291" t="s">
        <v>584</v>
      </c>
      <c r="E34" s="285" t="s">
        <v>6</v>
      </c>
      <c r="F34" s="130">
        <v>32</v>
      </c>
      <c r="G34" s="280"/>
      <c r="H34" s="130">
        <f>F34*G34</f>
        <v>0</v>
      </c>
    </row>
    <row r="35" spans="1:8" ht="12">
      <c r="A35" s="285"/>
      <c r="B35" s="285"/>
      <c r="C35" s="294"/>
      <c r="D35" s="295" t="s">
        <v>585</v>
      </c>
      <c r="E35" s="294"/>
      <c r="F35" s="134"/>
      <c r="G35" s="281"/>
      <c r="H35" s="135">
        <f>SUM(H32:H34)</f>
        <v>0</v>
      </c>
    </row>
    <row r="36" spans="1:8" ht="12">
      <c r="A36" s="285"/>
      <c r="B36" s="285"/>
      <c r="C36" s="294"/>
      <c r="D36" s="295"/>
      <c r="E36" s="294"/>
      <c r="F36" s="134"/>
      <c r="G36" s="281"/>
      <c r="H36" s="135"/>
    </row>
    <row r="37" spans="1:8" ht="12">
      <c r="A37" s="285"/>
      <c r="B37" s="285"/>
      <c r="C37" s="285"/>
      <c r="D37" s="290" t="s">
        <v>586</v>
      </c>
      <c r="E37" s="285"/>
      <c r="F37" s="129"/>
      <c r="G37" s="277"/>
      <c r="H37" s="130"/>
    </row>
    <row r="38" spans="1:8" ht="24">
      <c r="A38" s="285" t="s">
        <v>554</v>
      </c>
      <c r="B38" s="285" t="s">
        <v>587</v>
      </c>
      <c r="C38" s="285">
        <v>1</v>
      </c>
      <c r="D38" s="291" t="s">
        <v>588</v>
      </c>
      <c r="E38" s="285" t="s">
        <v>6</v>
      </c>
      <c r="F38" s="130">
        <v>21</v>
      </c>
      <c r="G38" s="280"/>
      <c r="H38" s="130">
        <f>F38*G38</f>
        <v>0</v>
      </c>
    </row>
    <row r="39" spans="1:8" ht="24">
      <c r="A39" s="285" t="s">
        <v>554</v>
      </c>
      <c r="B39" s="285" t="s">
        <v>587</v>
      </c>
      <c r="C39" s="285">
        <v>2</v>
      </c>
      <c r="D39" s="291" t="s">
        <v>589</v>
      </c>
      <c r="E39" s="285" t="s">
        <v>560</v>
      </c>
      <c r="F39" s="130">
        <v>10</v>
      </c>
      <c r="G39" s="280"/>
      <c r="H39" s="130">
        <f>F39*G39</f>
        <v>0</v>
      </c>
    </row>
    <row r="40" spans="1:8" ht="12">
      <c r="A40" s="285"/>
      <c r="B40" s="285"/>
      <c r="C40" s="294"/>
      <c r="D40" s="295" t="s">
        <v>590</v>
      </c>
      <c r="E40" s="294"/>
      <c r="F40" s="134"/>
      <c r="G40" s="281"/>
      <c r="H40" s="135">
        <f>SUM(H38:H39)</f>
        <v>0</v>
      </c>
    </row>
    <row r="41" spans="1:8" ht="12">
      <c r="A41" s="285"/>
      <c r="B41" s="285"/>
      <c r="C41" s="294"/>
      <c r="D41" s="295"/>
      <c r="E41" s="294"/>
      <c r="F41" s="134"/>
      <c r="G41" s="281"/>
      <c r="H41" s="135"/>
    </row>
    <row r="42" spans="1:4" ht="12">
      <c r="A42" s="285" t="s">
        <v>591</v>
      </c>
      <c r="D42" s="298" t="s">
        <v>592</v>
      </c>
    </row>
    <row r="43" spans="1:8" ht="276">
      <c r="A43" s="285" t="s">
        <v>591</v>
      </c>
      <c r="B43" s="285" t="s">
        <v>10</v>
      </c>
      <c r="C43" s="285">
        <v>1</v>
      </c>
      <c r="D43" s="291" t="s">
        <v>593</v>
      </c>
      <c r="E43" s="285" t="s">
        <v>560</v>
      </c>
      <c r="F43" s="130">
        <v>1</v>
      </c>
      <c r="G43" s="280"/>
      <c r="H43" s="130">
        <f>F43*G43</f>
        <v>0</v>
      </c>
    </row>
    <row r="44" spans="1:8" ht="12">
      <c r="A44" s="285" t="s">
        <v>591</v>
      </c>
      <c r="C44" s="299"/>
      <c r="D44" s="300" t="s">
        <v>594</v>
      </c>
      <c r="E44" s="299"/>
      <c r="F44" s="138"/>
      <c r="G44" s="283"/>
      <c r="H44" s="139">
        <f>SUM(H43:H43)</f>
        <v>0</v>
      </c>
    </row>
    <row r="45" spans="1:8" ht="12">
      <c r="A45" s="285"/>
      <c r="B45" s="285"/>
      <c r="C45" s="294"/>
      <c r="D45" s="295"/>
      <c r="E45" s="294"/>
      <c r="F45" s="134"/>
      <c r="G45" s="281"/>
      <c r="H45" s="135"/>
    </row>
    <row r="46" spans="1:8" ht="12">
      <c r="A46" s="285"/>
      <c r="B46" s="285"/>
      <c r="C46" s="285"/>
      <c r="D46" s="290" t="s">
        <v>595</v>
      </c>
      <c r="E46" s="285"/>
      <c r="F46" s="129"/>
      <c r="G46" s="277"/>
      <c r="H46" s="130"/>
    </row>
    <row r="47" spans="1:8" ht="12">
      <c r="A47" s="285" t="s">
        <v>554</v>
      </c>
      <c r="B47" s="285" t="s">
        <v>596</v>
      </c>
      <c r="C47" s="285">
        <v>1</v>
      </c>
      <c r="D47" s="291" t="s">
        <v>597</v>
      </c>
      <c r="E47" s="285" t="s">
        <v>6</v>
      </c>
      <c r="F47" s="130">
        <v>31</v>
      </c>
      <c r="G47" s="280"/>
      <c r="H47" s="130">
        <f>F47*G47</f>
        <v>0</v>
      </c>
    </row>
    <row r="48" spans="1:8" ht="12">
      <c r="A48" s="285" t="s">
        <v>554</v>
      </c>
      <c r="B48" s="285" t="s">
        <v>596</v>
      </c>
      <c r="C48" s="285">
        <v>2</v>
      </c>
      <c r="D48" s="291" t="s">
        <v>598</v>
      </c>
      <c r="E48" s="285" t="s">
        <v>6</v>
      </c>
      <c r="F48" s="130">
        <v>32</v>
      </c>
      <c r="G48" s="280"/>
      <c r="H48" s="130">
        <f>F48*G48</f>
        <v>0</v>
      </c>
    </row>
    <row r="49" spans="1:8" ht="12">
      <c r="A49" s="285" t="s">
        <v>554</v>
      </c>
      <c r="B49" s="285" t="s">
        <v>596</v>
      </c>
      <c r="C49" s="285">
        <v>3</v>
      </c>
      <c r="D49" s="291" t="s">
        <v>599</v>
      </c>
      <c r="E49" s="285" t="s">
        <v>6</v>
      </c>
      <c r="F49" s="130">
        <v>64</v>
      </c>
      <c r="G49" s="280"/>
      <c r="H49" s="130">
        <f>F49*G49</f>
        <v>0</v>
      </c>
    </row>
    <row r="50" spans="1:8" ht="12">
      <c r="A50" s="285" t="s">
        <v>554</v>
      </c>
      <c r="B50" s="285" t="s">
        <v>596</v>
      </c>
      <c r="C50" s="285">
        <v>4</v>
      </c>
      <c r="D50" s="291" t="s">
        <v>600</v>
      </c>
      <c r="E50" s="285" t="s">
        <v>6</v>
      </c>
      <c r="F50" s="130">
        <v>2</v>
      </c>
      <c r="G50" s="280"/>
      <c r="H50" s="130">
        <f>F50*G50</f>
        <v>0</v>
      </c>
    </row>
    <row r="51" spans="1:8" ht="24">
      <c r="A51" s="285" t="s">
        <v>554</v>
      </c>
      <c r="B51" s="285" t="s">
        <v>596</v>
      </c>
      <c r="C51" s="285">
        <v>5</v>
      </c>
      <c r="D51" s="291" t="s">
        <v>601</v>
      </c>
      <c r="E51" s="285" t="s">
        <v>560</v>
      </c>
      <c r="F51" s="130">
        <v>1</v>
      </c>
      <c r="G51" s="280"/>
      <c r="H51" s="130">
        <f>F51*G51</f>
        <v>0</v>
      </c>
    </row>
    <row r="52" spans="1:8" ht="12">
      <c r="A52" s="285"/>
      <c r="B52" s="285"/>
      <c r="C52" s="294"/>
      <c r="D52" s="295" t="s">
        <v>602</v>
      </c>
      <c r="E52" s="294"/>
      <c r="F52" s="134"/>
      <c r="G52" s="281"/>
      <c r="H52" s="135">
        <f>SUM(H47:H51)</f>
        <v>0</v>
      </c>
    </row>
    <row r="53" spans="1:8" ht="12">
      <c r="A53" s="285"/>
      <c r="B53" s="285"/>
      <c r="C53" s="294"/>
      <c r="D53" s="295"/>
      <c r="E53" s="294"/>
      <c r="F53" s="134"/>
      <c r="G53" s="281"/>
      <c r="H53" s="135"/>
    </row>
    <row r="54" spans="1:8" ht="12">
      <c r="A54" s="285"/>
      <c r="B54" s="285"/>
      <c r="C54" s="285"/>
      <c r="D54" s="290" t="s">
        <v>603</v>
      </c>
      <c r="E54" s="285"/>
      <c r="F54" s="129"/>
      <c r="G54" s="277"/>
      <c r="H54" s="130"/>
    </row>
    <row r="55" spans="1:8" s="136" customFormat="1" ht="12">
      <c r="A55" s="285" t="s">
        <v>554</v>
      </c>
      <c r="B55" s="285" t="s">
        <v>604</v>
      </c>
      <c r="C55" s="285">
        <v>1</v>
      </c>
      <c r="D55" s="301" t="s">
        <v>605</v>
      </c>
      <c r="E55" s="285" t="s">
        <v>560</v>
      </c>
      <c r="F55" s="140">
        <v>1</v>
      </c>
      <c r="G55" s="280"/>
      <c r="H55" s="130">
        <f>F55*G55</f>
        <v>0</v>
      </c>
    </row>
    <row r="56" spans="1:8" s="136" customFormat="1" ht="12">
      <c r="A56" s="285" t="s">
        <v>554</v>
      </c>
      <c r="B56" s="285" t="s">
        <v>604</v>
      </c>
      <c r="C56" s="285">
        <v>2</v>
      </c>
      <c r="D56" s="301" t="s">
        <v>606</v>
      </c>
      <c r="E56" s="285" t="s">
        <v>560</v>
      </c>
      <c r="F56" s="140">
        <v>1</v>
      </c>
      <c r="G56" s="280"/>
      <c r="H56" s="130">
        <f>F56*G56</f>
        <v>0</v>
      </c>
    </row>
    <row r="57" spans="1:8" ht="12">
      <c r="A57" s="285"/>
      <c r="B57" s="285"/>
      <c r="C57" s="285"/>
      <c r="D57" s="295" t="s">
        <v>607</v>
      </c>
      <c r="E57" s="294"/>
      <c r="F57" s="134"/>
      <c r="G57" s="281"/>
      <c r="H57" s="135">
        <f>SUM(H55:H56)</f>
        <v>0</v>
      </c>
    </row>
    <row r="58" spans="1:8" ht="12">
      <c r="A58" s="285"/>
      <c r="B58" s="285"/>
      <c r="C58" s="285"/>
      <c r="D58" s="302"/>
      <c r="E58" s="285"/>
      <c r="F58" s="129"/>
      <c r="G58" s="277"/>
      <c r="H58" s="130"/>
    </row>
    <row r="59" spans="1:8" ht="12">
      <c r="A59" s="285"/>
      <c r="B59" s="285"/>
      <c r="C59" s="303"/>
      <c r="D59" s="304" t="s">
        <v>608</v>
      </c>
      <c r="E59" s="303"/>
      <c r="F59" s="141"/>
      <c r="G59" s="284"/>
      <c r="H59" s="142"/>
    </row>
    <row r="60" spans="1:8" ht="12">
      <c r="A60" s="285"/>
      <c r="B60" s="285"/>
      <c r="C60" s="303"/>
      <c r="D60" s="304"/>
      <c r="E60" s="303"/>
      <c r="F60" s="141"/>
      <c r="G60" s="284"/>
      <c r="H60" s="142"/>
    </row>
    <row r="61" spans="1:8" ht="12">
      <c r="A61" s="285"/>
      <c r="B61" s="285"/>
      <c r="C61" s="285"/>
      <c r="D61" s="295" t="str">
        <f>D4</f>
        <v>A. GRADBENA DELA</v>
      </c>
      <c r="E61" s="285"/>
      <c r="F61" s="129"/>
      <c r="G61" s="277"/>
      <c r="H61" s="135">
        <f>H29</f>
        <v>5450</v>
      </c>
    </row>
    <row r="62" spans="1:8" ht="12">
      <c r="A62" s="285"/>
      <c r="B62" s="285"/>
      <c r="C62" s="285"/>
      <c r="D62" s="295" t="s">
        <v>580</v>
      </c>
      <c r="E62" s="285"/>
      <c r="F62" s="129"/>
      <c r="G62" s="277"/>
      <c r="H62" s="135">
        <f>H35</f>
        <v>0</v>
      </c>
    </row>
    <row r="63" spans="1:8" ht="12">
      <c r="A63" s="302"/>
      <c r="B63" s="302"/>
      <c r="C63" s="285"/>
      <c r="D63" s="295" t="s">
        <v>586</v>
      </c>
      <c r="E63" s="285"/>
      <c r="F63" s="129"/>
      <c r="G63" s="277"/>
      <c r="H63" s="135">
        <f>H40</f>
        <v>0</v>
      </c>
    </row>
    <row r="64" spans="1:8" ht="12">
      <c r="A64" s="302"/>
      <c r="B64" s="302"/>
      <c r="C64" s="285"/>
      <c r="D64" s="295" t="s">
        <v>592</v>
      </c>
      <c r="E64" s="285"/>
      <c r="F64" s="129"/>
      <c r="G64" s="277"/>
      <c r="H64" s="135">
        <f>H44</f>
        <v>0</v>
      </c>
    </row>
    <row r="65" spans="1:8" ht="12">
      <c r="A65" s="302"/>
      <c r="B65" s="302"/>
      <c r="C65" s="285"/>
      <c r="D65" s="295" t="s">
        <v>595</v>
      </c>
      <c r="E65" s="285"/>
      <c r="F65" s="129"/>
      <c r="G65" s="277"/>
      <c r="H65" s="135">
        <f>H52</f>
        <v>0</v>
      </c>
    </row>
    <row r="66" spans="1:8" ht="18" customHeight="1">
      <c r="A66" s="302"/>
      <c r="B66" s="302"/>
      <c r="C66" s="285"/>
      <c r="D66" s="295" t="s">
        <v>603</v>
      </c>
      <c r="E66" s="285"/>
      <c r="F66" s="129"/>
      <c r="G66" s="277"/>
      <c r="H66" s="135">
        <f>H57</f>
        <v>0</v>
      </c>
    </row>
    <row r="67" spans="1:8" ht="12">
      <c r="A67" s="302"/>
      <c r="B67" s="302"/>
      <c r="C67" s="303"/>
      <c r="D67" s="304" t="s">
        <v>609</v>
      </c>
      <c r="E67" s="294"/>
      <c r="F67" s="141"/>
      <c r="G67" s="284"/>
      <c r="H67" s="135">
        <f>SUM(H61:H66)</f>
        <v>5450</v>
      </c>
    </row>
    <row r="68" spans="1:4" ht="12">
      <c r="A68" s="287"/>
      <c r="B68" s="287"/>
      <c r="D68" s="305"/>
    </row>
    <row r="69" spans="1:10" ht="12">
      <c r="A69" s="287"/>
      <c r="B69" s="287"/>
      <c r="J69" s="136"/>
    </row>
    <row r="96" spans="1:8" ht="12">
      <c r="A96" s="306"/>
      <c r="B96" s="306"/>
      <c r="C96" s="287"/>
      <c r="E96" s="287"/>
      <c r="F96" s="287"/>
      <c r="G96" s="307"/>
      <c r="H96" s="287"/>
    </row>
  </sheetData>
  <sheetProtection/>
  <mergeCells count="1">
    <mergeCell ref="A2:C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80"/>
  <sheetViews>
    <sheetView zoomScalePageLayoutView="0" workbookViewId="0" topLeftCell="A55">
      <selection activeCell="G70" sqref="G70"/>
    </sheetView>
  </sheetViews>
  <sheetFormatPr defaultColWidth="8.25390625" defaultRowHeight="15.75"/>
  <cols>
    <col min="1" max="1" width="4.00390625" style="143" customWidth="1"/>
    <col min="2" max="2" width="45.125" style="160" customWidth="1"/>
    <col min="3" max="3" width="6.00390625" style="145" customWidth="1"/>
    <col min="4" max="4" width="7.25390625" style="146" customWidth="1"/>
    <col min="5" max="5" width="13.375" style="146" bestFit="1" customWidth="1"/>
    <col min="6" max="6" width="9.00390625" style="146" customWidth="1"/>
    <col min="7" max="7" width="46.875" style="147" customWidth="1"/>
    <col min="8" max="16384" width="8.25390625" style="147" customWidth="1"/>
  </cols>
  <sheetData>
    <row r="1" ht="12.75">
      <c r="B1" s="144" t="s">
        <v>610</v>
      </c>
    </row>
    <row r="2" spans="1:6" ht="12.75">
      <c r="A2" s="148"/>
      <c r="B2" s="149"/>
      <c r="C2" s="150"/>
      <c r="D2" s="151"/>
      <c r="E2" s="151"/>
      <c r="F2" s="151"/>
    </row>
    <row r="3" ht="12.75">
      <c r="B3" s="152" t="s">
        <v>553</v>
      </c>
    </row>
    <row r="4" spans="1:6" ht="12.75">
      <c r="A4" s="153" t="s">
        <v>611</v>
      </c>
      <c r="B4" s="154" t="s">
        <v>612</v>
      </c>
      <c r="C4" s="155" t="s">
        <v>613</v>
      </c>
      <c r="D4" s="156" t="s">
        <v>17</v>
      </c>
      <c r="E4" s="156" t="s">
        <v>614</v>
      </c>
      <c r="F4" s="156" t="s">
        <v>615</v>
      </c>
    </row>
    <row r="5" spans="1:6" ht="38.25">
      <c r="A5" s="157">
        <v>1</v>
      </c>
      <c r="B5" s="158" t="s">
        <v>616</v>
      </c>
      <c r="C5" s="159" t="s">
        <v>33</v>
      </c>
      <c r="D5" s="146">
        <v>0.86</v>
      </c>
      <c r="F5" s="146">
        <f aca="true" t="shared" si="0" ref="F5:F14">D5*E5</f>
        <v>0</v>
      </c>
    </row>
    <row r="6" spans="1:6" ht="14.25" customHeight="1">
      <c r="A6" s="157">
        <v>2</v>
      </c>
      <c r="B6" s="160" t="s">
        <v>617</v>
      </c>
      <c r="C6" s="161" t="s">
        <v>560</v>
      </c>
      <c r="D6" s="146">
        <v>1</v>
      </c>
      <c r="E6" s="162"/>
      <c r="F6" s="146">
        <f t="shared" si="0"/>
        <v>0</v>
      </c>
    </row>
    <row r="7" spans="1:6" ht="89.25">
      <c r="A7" s="157">
        <v>3</v>
      </c>
      <c r="B7" s="160" t="s">
        <v>618</v>
      </c>
      <c r="C7" s="163" t="s">
        <v>557</v>
      </c>
      <c r="D7" s="164">
        <v>793</v>
      </c>
      <c r="E7" s="164"/>
      <c r="F7" s="146">
        <f t="shared" si="0"/>
        <v>0</v>
      </c>
    </row>
    <row r="8" spans="1:6" s="165" customFormat="1" ht="90.75" customHeight="1">
      <c r="A8" s="157">
        <v>4</v>
      </c>
      <c r="B8" s="160" t="s">
        <v>619</v>
      </c>
      <c r="C8" s="163" t="s">
        <v>557</v>
      </c>
      <c r="D8" s="164">
        <v>72</v>
      </c>
      <c r="E8" s="164"/>
      <c r="F8" s="146">
        <f t="shared" si="0"/>
        <v>0</v>
      </c>
    </row>
    <row r="9" spans="1:8" ht="39.75" customHeight="1">
      <c r="A9" s="157">
        <v>5</v>
      </c>
      <c r="B9" s="166" t="s">
        <v>620</v>
      </c>
      <c r="C9" s="159" t="s">
        <v>9</v>
      </c>
      <c r="D9" s="146">
        <v>60</v>
      </c>
      <c r="F9" s="146">
        <f t="shared" si="0"/>
        <v>0</v>
      </c>
      <c r="H9" s="167"/>
    </row>
    <row r="10" spans="1:9" ht="52.5" customHeight="1">
      <c r="A10" s="157">
        <v>6</v>
      </c>
      <c r="B10" s="168" t="s">
        <v>621</v>
      </c>
      <c r="C10" s="163" t="s">
        <v>9</v>
      </c>
      <c r="D10" s="164">
        <v>6</v>
      </c>
      <c r="E10" s="164"/>
      <c r="F10" s="146">
        <f t="shared" si="0"/>
        <v>0</v>
      </c>
      <c r="I10" s="169"/>
    </row>
    <row r="11" spans="1:11" ht="38.25">
      <c r="A11" s="157">
        <v>7</v>
      </c>
      <c r="B11" s="170" t="s">
        <v>622</v>
      </c>
      <c r="C11" s="163" t="s">
        <v>6</v>
      </c>
      <c r="D11" s="164">
        <v>4</v>
      </c>
      <c r="F11" s="146">
        <f t="shared" si="0"/>
        <v>0</v>
      </c>
      <c r="J11" s="162"/>
      <c r="K11" s="171"/>
    </row>
    <row r="12" spans="1:11" ht="25.5">
      <c r="A12" s="157">
        <v>8</v>
      </c>
      <c r="B12" s="170" t="s">
        <v>623</v>
      </c>
      <c r="C12" s="163" t="s">
        <v>9</v>
      </c>
      <c r="D12" s="164">
        <v>26</v>
      </c>
      <c r="F12" s="146">
        <f t="shared" si="0"/>
        <v>0</v>
      </c>
      <c r="J12" s="162"/>
      <c r="K12" s="171"/>
    </row>
    <row r="13" spans="1:7" ht="102">
      <c r="A13" s="157">
        <v>9</v>
      </c>
      <c r="B13" s="166" t="s">
        <v>624</v>
      </c>
      <c r="C13" s="161" t="s">
        <v>6</v>
      </c>
      <c r="D13" s="164">
        <v>1</v>
      </c>
      <c r="E13" s="164"/>
      <c r="F13" s="146">
        <f t="shared" si="0"/>
        <v>0</v>
      </c>
      <c r="G13" s="172"/>
    </row>
    <row r="14" spans="1:6" ht="76.5">
      <c r="A14" s="173">
        <v>10</v>
      </c>
      <c r="B14" s="174" t="s">
        <v>625</v>
      </c>
      <c r="C14" s="175" t="s">
        <v>6</v>
      </c>
      <c r="D14" s="176">
        <v>10</v>
      </c>
      <c r="E14" s="177"/>
      <c r="F14" s="177">
        <f t="shared" si="0"/>
        <v>0</v>
      </c>
    </row>
    <row r="15" spans="2:6" ht="12.75">
      <c r="B15" s="144" t="s">
        <v>579</v>
      </c>
      <c r="F15" s="178">
        <f>SUM(F5:F14)</f>
        <v>0</v>
      </c>
    </row>
    <row r="17" ht="12.75">
      <c r="B17" s="152"/>
    </row>
    <row r="18" ht="12.75">
      <c r="B18" s="152" t="s">
        <v>626</v>
      </c>
    </row>
    <row r="19" ht="12.75">
      <c r="B19" s="152" t="s">
        <v>627</v>
      </c>
    </row>
    <row r="20" spans="1:6" ht="12.75">
      <c r="A20" s="153" t="s">
        <v>611</v>
      </c>
      <c r="B20" s="154" t="s">
        <v>612</v>
      </c>
      <c r="C20" s="155" t="s">
        <v>613</v>
      </c>
      <c r="D20" s="156" t="s">
        <v>17</v>
      </c>
      <c r="E20" s="156" t="s">
        <v>614</v>
      </c>
      <c r="F20" s="156" t="s">
        <v>615</v>
      </c>
    </row>
    <row r="21" spans="1:6" ht="12.75">
      <c r="A21" s="143">
        <v>1</v>
      </c>
      <c r="B21" s="160" t="s">
        <v>628</v>
      </c>
      <c r="C21" s="159" t="s">
        <v>557</v>
      </c>
      <c r="D21" s="146">
        <v>110</v>
      </c>
      <c r="E21" s="164"/>
      <c r="F21" s="146">
        <f aca="true" t="shared" si="1" ref="F21:F35">E21*D21</f>
        <v>0</v>
      </c>
    </row>
    <row r="22" spans="1:6" ht="12.75">
      <c r="A22" s="143">
        <v>2</v>
      </c>
      <c r="B22" s="160" t="s">
        <v>629</v>
      </c>
      <c r="C22" s="159" t="s">
        <v>557</v>
      </c>
      <c r="D22" s="146">
        <v>475</v>
      </c>
      <c r="E22" s="164"/>
      <c r="F22" s="146">
        <f t="shared" si="1"/>
        <v>0</v>
      </c>
    </row>
    <row r="23" spans="1:6" ht="12.75">
      <c r="A23" s="143">
        <v>3</v>
      </c>
      <c r="B23" s="160" t="s">
        <v>630</v>
      </c>
      <c r="C23" s="159" t="s">
        <v>557</v>
      </c>
      <c r="D23" s="146">
        <v>35</v>
      </c>
      <c r="E23" s="164"/>
      <c r="F23" s="146">
        <f t="shared" si="1"/>
        <v>0</v>
      </c>
    </row>
    <row r="24" spans="1:6" ht="12.75">
      <c r="A24" s="143">
        <v>4</v>
      </c>
      <c r="B24" s="160" t="s">
        <v>631</v>
      </c>
      <c r="C24" s="159" t="s">
        <v>557</v>
      </c>
      <c r="D24" s="146">
        <v>70</v>
      </c>
      <c r="E24" s="164"/>
      <c r="F24" s="146">
        <f t="shared" si="1"/>
        <v>0</v>
      </c>
    </row>
    <row r="25" spans="1:6" ht="12.75">
      <c r="A25" s="143">
        <v>5</v>
      </c>
      <c r="B25" s="160" t="s">
        <v>632</v>
      </c>
      <c r="C25" s="159" t="s">
        <v>557</v>
      </c>
      <c r="D25" s="146">
        <v>200</v>
      </c>
      <c r="E25" s="164"/>
      <c r="F25" s="146">
        <f t="shared" si="1"/>
        <v>0</v>
      </c>
    </row>
    <row r="26" spans="1:6" ht="12.75">
      <c r="A26" s="143">
        <v>6</v>
      </c>
      <c r="B26" s="160" t="s">
        <v>633</v>
      </c>
      <c r="C26" s="159" t="s">
        <v>557</v>
      </c>
      <c r="D26" s="146">
        <f>SUM(D21:D25)</f>
        <v>890</v>
      </c>
      <c r="E26" s="164"/>
      <c r="F26" s="146">
        <f t="shared" si="1"/>
        <v>0</v>
      </c>
    </row>
    <row r="27" spans="1:6" ht="25.5">
      <c r="A27" s="143">
        <v>7</v>
      </c>
      <c r="B27" s="160" t="s">
        <v>634</v>
      </c>
      <c r="C27" s="163" t="s">
        <v>557</v>
      </c>
      <c r="D27" s="164">
        <v>110</v>
      </c>
      <c r="E27" s="164"/>
      <c r="F27" s="146">
        <f t="shared" si="1"/>
        <v>0</v>
      </c>
    </row>
    <row r="28" spans="1:6" ht="25.5">
      <c r="A28" s="143">
        <v>8</v>
      </c>
      <c r="B28" s="160" t="s">
        <v>635</v>
      </c>
      <c r="C28" s="163" t="s">
        <v>557</v>
      </c>
      <c r="D28" s="164">
        <v>780</v>
      </c>
      <c r="E28" s="164"/>
      <c r="F28" s="146">
        <f t="shared" si="1"/>
        <v>0</v>
      </c>
    </row>
    <row r="29" spans="1:6" ht="25.5">
      <c r="A29" s="143">
        <v>9</v>
      </c>
      <c r="B29" s="160" t="s">
        <v>636</v>
      </c>
      <c r="C29" s="163" t="s">
        <v>6</v>
      </c>
      <c r="D29" s="164">
        <v>5</v>
      </c>
      <c r="E29" s="164"/>
      <c r="F29" s="146">
        <f t="shared" si="1"/>
        <v>0</v>
      </c>
    </row>
    <row r="30" spans="1:6" ht="25.5">
      <c r="A30" s="143">
        <v>10</v>
      </c>
      <c r="B30" s="160" t="s">
        <v>637</v>
      </c>
      <c r="C30" s="163" t="s">
        <v>6</v>
      </c>
      <c r="D30" s="164">
        <v>6</v>
      </c>
      <c r="E30" s="164"/>
      <c r="F30" s="146">
        <f t="shared" si="1"/>
        <v>0</v>
      </c>
    </row>
    <row r="31" spans="1:6" ht="25.5">
      <c r="A31" s="143">
        <v>11</v>
      </c>
      <c r="B31" s="160" t="s">
        <v>638</v>
      </c>
      <c r="C31" s="163" t="s">
        <v>6</v>
      </c>
      <c r="D31" s="164">
        <v>1</v>
      </c>
      <c r="E31" s="164"/>
      <c r="F31" s="146">
        <f t="shared" si="1"/>
        <v>0</v>
      </c>
    </row>
    <row r="32" spans="1:6" ht="25.5">
      <c r="A32" s="143">
        <v>12</v>
      </c>
      <c r="B32" s="160" t="s">
        <v>639</v>
      </c>
      <c r="C32" s="163" t="s">
        <v>6</v>
      </c>
      <c r="D32" s="164">
        <v>1</v>
      </c>
      <c r="E32" s="164"/>
      <c r="F32" s="146">
        <f t="shared" si="1"/>
        <v>0</v>
      </c>
    </row>
    <row r="33" spans="1:6" ht="25.5">
      <c r="A33" s="143">
        <v>13</v>
      </c>
      <c r="B33" s="160" t="s">
        <v>640</v>
      </c>
      <c r="C33" s="163" t="s">
        <v>6</v>
      </c>
      <c r="D33" s="164">
        <v>1</v>
      </c>
      <c r="E33" s="164"/>
      <c r="F33" s="146">
        <f t="shared" si="1"/>
        <v>0</v>
      </c>
    </row>
    <row r="34" spans="1:6" ht="12.75">
      <c r="A34" s="143">
        <v>14</v>
      </c>
      <c r="B34" s="160" t="s">
        <v>641</v>
      </c>
      <c r="C34" s="163" t="s">
        <v>6</v>
      </c>
      <c r="D34" s="164">
        <v>4</v>
      </c>
      <c r="E34" s="164"/>
      <c r="F34" s="146">
        <f t="shared" si="1"/>
        <v>0</v>
      </c>
    </row>
    <row r="35" spans="1:6" ht="12.75">
      <c r="A35" s="143">
        <v>15</v>
      </c>
      <c r="B35" s="179" t="s">
        <v>642</v>
      </c>
      <c r="C35" s="180" t="s">
        <v>6</v>
      </c>
      <c r="D35" s="181">
        <v>15</v>
      </c>
      <c r="E35" s="181"/>
      <c r="F35" s="146">
        <f t="shared" si="1"/>
        <v>0</v>
      </c>
    </row>
    <row r="36" spans="1:7" ht="39.75" customHeight="1">
      <c r="A36" s="143">
        <v>16</v>
      </c>
      <c r="B36" s="166" t="s">
        <v>643</v>
      </c>
      <c r="C36" s="161" t="s">
        <v>6</v>
      </c>
      <c r="D36" s="164">
        <v>4</v>
      </c>
      <c r="E36" s="164"/>
      <c r="F36" s="146">
        <f>D36*E36</f>
        <v>0</v>
      </c>
      <c r="G36" s="146"/>
    </row>
    <row r="37" spans="1:7" ht="53.25" customHeight="1">
      <c r="A37" s="143">
        <v>17</v>
      </c>
      <c r="B37" s="166" t="s">
        <v>644</v>
      </c>
      <c r="C37" s="161" t="s">
        <v>6</v>
      </c>
      <c r="D37" s="164">
        <v>2</v>
      </c>
      <c r="E37" s="164"/>
      <c r="F37" s="146">
        <f>D37*E37</f>
        <v>0</v>
      </c>
      <c r="G37" s="146"/>
    </row>
    <row r="38" spans="1:7" ht="53.25" customHeight="1">
      <c r="A38" s="143">
        <v>18</v>
      </c>
      <c r="B38" s="166" t="s">
        <v>645</v>
      </c>
      <c r="C38" s="161" t="s">
        <v>6</v>
      </c>
      <c r="D38" s="164">
        <v>2</v>
      </c>
      <c r="E38" s="164"/>
      <c r="F38" s="146">
        <f>D38*E38</f>
        <v>0</v>
      </c>
      <c r="G38" s="146"/>
    </row>
    <row r="39" spans="1:6" ht="51">
      <c r="A39" s="143">
        <v>19</v>
      </c>
      <c r="B39" s="166" t="s">
        <v>646</v>
      </c>
      <c r="C39" s="161" t="s">
        <v>6</v>
      </c>
      <c r="D39" s="182">
        <v>8</v>
      </c>
      <c r="E39" s="164"/>
      <c r="F39" s="164">
        <f>E39*D39</f>
        <v>0</v>
      </c>
    </row>
    <row r="40" spans="1:6" ht="51">
      <c r="A40" s="143">
        <v>20</v>
      </c>
      <c r="B40" s="166" t="s">
        <v>647</v>
      </c>
      <c r="C40" s="161" t="s">
        <v>6</v>
      </c>
      <c r="D40" s="182">
        <v>8</v>
      </c>
      <c r="E40" s="164"/>
      <c r="F40" s="146">
        <f>E40*D40</f>
        <v>0</v>
      </c>
    </row>
    <row r="41" spans="1:11" ht="25.5">
      <c r="A41" s="143">
        <v>21</v>
      </c>
      <c r="B41" s="166" t="s">
        <v>648</v>
      </c>
      <c r="C41" s="161" t="s">
        <v>557</v>
      </c>
      <c r="D41" s="182">
        <v>100</v>
      </c>
      <c r="E41" s="164"/>
      <c r="F41" s="146">
        <f aca="true" t="shared" si="2" ref="F41:F47">D41*E41</f>
        <v>0</v>
      </c>
      <c r="H41" s="183"/>
      <c r="I41" s="169"/>
      <c r="J41" s="162"/>
      <c r="K41" s="171"/>
    </row>
    <row r="42" spans="1:11" ht="38.25">
      <c r="A42" s="143">
        <v>22</v>
      </c>
      <c r="B42" s="166" t="s">
        <v>649</v>
      </c>
      <c r="C42" s="161" t="s">
        <v>6</v>
      </c>
      <c r="D42" s="182">
        <v>4</v>
      </c>
      <c r="E42" s="164"/>
      <c r="F42" s="146">
        <f t="shared" si="2"/>
        <v>0</v>
      </c>
      <c r="H42" s="183"/>
      <c r="I42" s="169"/>
      <c r="J42" s="162"/>
      <c r="K42" s="171"/>
    </row>
    <row r="43" spans="1:6" ht="25.5">
      <c r="A43" s="143">
        <v>23</v>
      </c>
      <c r="B43" s="166" t="s">
        <v>650</v>
      </c>
      <c r="C43" s="161" t="s">
        <v>651</v>
      </c>
      <c r="D43" s="182">
        <v>82</v>
      </c>
      <c r="E43" s="164"/>
      <c r="F43" s="146">
        <f t="shared" si="2"/>
        <v>0</v>
      </c>
    </row>
    <row r="44" spans="1:6" ht="25.5">
      <c r="A44" s="143">
        <v>24</v>
      </c>
      <c r="B44" s="160" t="s">
        <v>652</v>
      </c>
      <c r="C44" s="161" t="s">
        <v>651</v>
      </c>
      <c r="D44" s="182">
        <v>82</v>
      </c>
      <c r="E44" s="164"/>
      <c r="F44" s="146">
        <f t="shared" si="2"/>
        <v>0</v>
      </c>
    </row>
    <row r="45" spans="1:6" ht="38.25">
      <c r="A45" s="143">
        <v>25</v>
      </c>
      <c r="B45" s="166" t="s">
        <v>653</v>
      </c>
      <c r="C45" s="161" t="s">
        <v>557</v>
      </c>
      <c r="D45" s="182">
        <v>60</v>
      </c>
      <c r="E45" s="164"/>
      <c r="F45" s="146">
        <f t="shared" si="2"/>
        <v>0</v>
      </c>
    </row>
    <row r="46" spans="1:6" ht="38.25">
      <c r="A46" s="143">
        <v>26</v>
      </c>
      <c r="B46" s="166" t="s">
        <v>654</v>
      </c>
      <c r="C46" s="161" t="s">
        <v>557</v>
      </c>
      <c r="D46" s="182">
        <v>620</v>
      </c>
      <c r="E46" s="164"/>
      <c r="F46" s="146">
        <f t="shared" si="2"/>
        <v>0</v>
      </c>
    </row>
    <row r="47" spans="1:6" ht="38.25">
      <c r="A47" s="143">
        <v>27</v>
      </c>
      <c r="B47" s="166" t="s">
        <v>655</v>
      </c>
      <c r="C47" s="161" t="s">
        <v>6</v>
      </c>
      <c r="D47" s="182">
        <v>16</v>
      </c>
      <c r="E47" s="164"/>
      <c r="F47" s="146">
        <f t="shared" si="2"/>
        <v>0</v>
      </c>
    </row>
    <row r="48" spans="1:6" s="143" customFormat="1" ht="15.75" customHeight="1">
      <c r="A48" s="143">
        <v>28</v>
      </c>
      <c r="B48" s="160" t="s">
        <v>656</v>
      </c>
      <c r="C48" s="184" t="s">
        <v>651</v>
      </c>
      <c r="D48" s="185">
        <v>16</v>
      </c>
      <c r="E48" s="185"/>
      <c r="F48" s="185">
        <f>E48*D48</f>
        <v>0</v>
      </c>
    </row>
    <row r="49" spans="1:6" ht="25.5">
      <c r="A49" s="143">
        <v>29</v>
      </c>
      <c r="B49" s="160" t="s">
        <v>657</v>
      </c>
      <c r="C49" s="163" t="s">
        <v>651</v>
      </c>
      <c r="D49" s="164">
        <v>140</v>
      </c>
      <c r="E49" s="164"/>
      <c r="F49" s="164">
        <f>E49*D49</f>
        <v>0</v>
      </c>
    </row>
    <row r="50" spans="1:6" ht="25.5">
      <c r="A50" s="143">
        <v>30</v>
      </c>
      <c r="B50" s="160" t="s">
        <v>658</v>
      </c>
      <c r="C50" s="163" t="s">
        <v>651</v>
      </c>
      <c r="D50" s="164">
        <v>62</v>
      </c>
      <c r="E50" s="164"/>
      <c r="F50" s="164">
        <f>E50*D50</f>
        <v>0</v>
      </c>
    </row>
    <row r="51" spans="1:6" ht="25.5">
      <c r="A51" s="143">
        <v>31</v>
      </c>
      <c r="B51" s="160" t="s">
        <v>659</v>
      </c>
      <c r="C51" s="163" t="s">
        <v>651</v>
      </c>
      <c r="D51" s="164">
        <v>760</v>
      </c>
      <c r="E51" s="164"/>
      <c r="F51" s="164">
        <f>E51*D51</f>
        <v>0</v>
      </c>
    </row>
    <row r="52" spans="1:6" ht="25.5">
      <c r="A52" s="186">
        <v>32</v>
      </c>
      <c r="B52" s="187" t="s">
        <v>660</v>
      </c>
      <c r="C52" s="188" t="s">
        <v>560</v>
      </c>
      <c r="D52" s="176">
        <v>1</v>
      </c>
      <c r="E52" s="176"/>
      <c r="F52" s="176">
        <f>E52*D52</f>
        <v>0</v>
      </c>
    </row>
    <row r="53" spans="2:6" ht="12.75">
      <c r="B53" s="144" t="s">
        <v>661</v>
      </c>
      <c r="F53" s="178">
        <f>SUM(F21:F52)</f>
        <v>0</v>
      </c>
    </row>
    <row r="54" spans="1:6" ht="12.75">
      <c r="A54" s="153"/>
      <c r="B54" s="154"/>
      <c r="C54" s="155"/>
      <c r="D54" s="156"/>
      <c r="E54" s="156"/>
      <c r="F54" s="156"/>
    </row>
    <row r="55" ht="12.75">
      <c r="B55" s="147"/>
    </row>
    <row r="56" ht="12.75">
      <c r="B56" s="152" t="s">
        <v>662</v>
      </c>
    </row>
    <row r="57" spans="1:6" ht="12.75">
      <c r="A57" s="153" t="s">
        <v>611</v>
      </c>
      <c r="B57" s="154" t="s">
        <v>612</v>
      </c>
      <c r="C57" s="155" t="s">
        <v>613</v>
      </c>
      <c r="D57" s="156" t="s">
        <v>17</v>
      </c>
      <c r="E57" s="156" t="s">
        <v>614</v>
      </c>
      <c r="F57" s="156" t="s">
        <v>615</v>
      </c>
    </row>
    <row r="58" spans="1:6" ht="12.75">
      <c r="A58" s="157">
        <v>1</v>
      </c>
      <c r="B58" s="160" t="s">
        <v>663</v>
      </c>
      <c r="C58" s="189" t="s">
        <v>664</v>
      </c>
      <c r="D58" s="146">
        <v>1</v>
      </c>
      <c r="F58" s="146">
        <f>D58*E58</f>
        <v>0</v>
      </c>
    </row>
    <row r="59" spans="1:6" ht="12.75">
      <c r="A59" s="157">
        <v>2</v>
      </c>
      <c r="B59" s="160" t="s">
        <v>665</v>
      </c>
      <c r="C59" s="189" t="s">
        <v>574</v>
      </c>
      <c r="D59" s="146">
        <v>35</v>
      </c>
      <c r="E59" s="146">
        <v>45</v>
      </c>
      <c r="F59" s="146">
        <f>D59*E59</f>
        <v>1575</v>
      </c>
    </row>
    <row r="60" spans="1:6" ht="25.5">
      <c r="A60" s="157">
        <v>3</v>
      </c>
      <c r="B60" s="166" t="s">
        <v>666</v>
      </c>
      <c r="C60" s="159" t="s">
        <v>6</v>
      </c>
      <c r="D60" s="146">
        <v>1</v>
      </c>
      <c r="E60" s="146">
        <v>1200</v>
      </c>
      <c r="F60" s="146">
        <f>D60*E60</f>
        <v>1200</v>
      </c>
    </row>
    <row r="61" spans="1:6" s="165" customFormat="1" ht="25.5">
      <c r="A61" s="157">
        <v>4</v>
      </c>
      <c r="B61" s="160" t="s">
        <v>667</v>
      </c>
      <c r="C61" s="159" t="s">
        <v>33</v>
      </c>
      <c r="D61" s="146">
        <v>0.86</v>
      </c>
      <c r="E61" s="146"/>
      <c r="F61" s="146">
        <f>D61*E61</f>
        <v>0</v>
      </c>
    </row>
    <row r="62" spans="1:6" ht="41.25" customHeight="1">
      <c r="A62" s="157">
        <v>5</v>
      </c>
      <c r="B62" s="170" t="s">
        <v>668</v>
      </c>
      <c r="C62" s="163" t="s">
        <v>33</v>
      </c>
      <c r="D62" s="164">
        <v>0.86</v>
      </c>
      <c r="E62" s="164"/>
      <c r="F62" s="146">
        <f>E62*D62</f>
        <v>0</v>
      </c>
    </row>
    <row r="63" spans="1:8" ht="41.25" customHeight="1">
      <c r="A63" s="157">
        <v>6</v>
      </c>
      <c r="B63" s="170" t="s">
        <v>669</v>
      </c>
      <c r="C63" s="163" t="s">
        <v>6</v>
      </c>
      <c r="D63" s="164">
        <v>2</v>
      </c>
      <c r="E63" s="164"/>
      <c r="F63" s="146">
        <f>E63*D63</f>
        <v>0</v>
      </c>
      <c r="H63" s="167"/>
    </row>
    <row r="64" spans="1:8" ht="14.25" customHeight="1">
      <c r="A64" s="157">
        <v>7</v>
      </c>
      <c r="B64" s="166" t="s">
        <v>670</v>
      </c>
      <c r="C64" s="159" t="s">
        <v>33</v>
      </c>
      <c r="D64" s="146">
        <v>0.86</v>
      </c>
      <c r="F64" s="146">
        <f>D64*E64</f>
        <v>0</v>
      </c>
      <c r="H64" s="167"/>
    </row>
    <row r="65" spans="1:8" ht="15" customHeight="1">
      <c r="A65" s="173">
        <v>8</v>
      </c>
      <c r="B65" s="174" t="s">
        <v>671</v>
      </c>
      <c r="C65" s="190" t="s">
        <v>664</v>
      </c>
      <c r="D65" s="177">
        <v>1</v>
      </c>
      <c r="E65" s="177"/>
      <c r="F65" s="177">
        <f>D65*E65</f>
        <v>0</v>
      </c>
      <c r="H65" s="167"/>
    </row>
    <row r="66" spans="2:11" ht="12.75">
      <c r="B66" s="144" t="s">
        <v>590</v>
      </c>
      <c r="F66" s="178">
        <f>SUM(F58:F65)</f>
        <v>2775</v>
      </c>
      <c r="J66" s="162"/>
      <c r="K66" s="171"/>
    </row>
    <row r="67" spans="10:11" ht="12.75">
      <c r="J67" s="162"/>
      <c r="K67" s="171"/>
    </row>
    <row r="68" spans="10:11" ht="12.75">
      <c r="J68" s="162"/>
      <c r="K68" s="171"/>
    </row>
    <row r="69" spans="1:11" s="193" customFormat="1" ht="12.75">
      <c r="A69" s="143"/>
      <c r="B69" s="160"/>
      <c r="C69" s="145"/>
      <c r="D69" s="146"/>
      <c r="E69" s="146"/>
      <c r="F69" s="146"/>
      <c r="J69" s="194"/>
      <c r="K69" s="195"/>
    </row>
    <row r="71" ht="12.75">
      <c r="B71" s="144" t="s">
        <v>674</v>
      </c>
    </row>
    <row r="72" ht="12.75">
      <c r="B72" s="144"/>
    </row>
    <row r="74" ht="12.75">
      <c r="B74" s="144" t="s">
        <v>675</v>
      </c>
    </row>
    <row r="75" ht="6" customHeight="1"/>
    <row r="76" spans="2:6" ht="12.75">
      <c r="B76" s="152" t="s">
        <v>553</v>
      </c>
      <c r="C76" s="159" t="s">
        <v>664</v>
      </c>
      <c r="F76" s="178">
        <f>F15</f>
        <v>0</v>
      </c>
    </row>
    <row r="77" spans="2:6" ht="12.75">
      <c r="B77" s="152" t="s">
        <v>626</v>
      </c>
      <c r="C77" s="147"/>
      <c r="F77" s="178"/>
    </row>
    <row r="78" spans="2:6" ht="12.75">
      <c r="B78" s="152" t="s">
        <v>672</v>
      </c>
      <c r="C78" s="159" t="s">
        <v>664</v>
      </c>
      <c r="F78" s="178">
        <f>F53</f>
        <v>0</v>
      </c>
    </row>
    <row r="79" spans="2:6" ht="12.75">
      <c r="B79" s="191" t="s">
        <v>662</v>
      </c>
      <c r="C79" s="190" t="s">
        <v>664</v>
      </c>
      <c r="D79" s="177"/>
      <c r="E79" s="177"/>
      <c r="F79" s="192">
        <f>F66</f>
        <v>2775</v>
      </c>
    </row>
    <row r="80" spans="2:6" ht="12.75">
      <c r="B80" s="144" t="s">
        <v>673</v>
      </c>
      <c r="C80" s="159" t="s">
        <v>664</v>
      </c>
      <c r="F80" s="178">
        <f>SUM(F76:F79)</f>
        <v>2775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dc:creator>
  <cp:keywords/>
  <dc:description/>
  <cp:lastModifiedBy>Uporabnik</cp:lastModifiedBy>
  <cp:lastPrinted>2018-04-16T11:25:22Z</cp:lastPrinted>
  <dcterms:created xsi:type="dcterms:W3CDTF">2002-07-12T08:17:12Z</dcterms:created>
  <dcterms:modified xsi:type="dcterms:W3CDTF">2021-06-15T12:09:41Z</dcterms:modified>
  <cp:category/>
  <cp:version/>
  <cp:contentType/>
  <cp:contentStatus/>
</cp:coreProperties>
</file>